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20 report\Final\"/>
    </mc:Choice>
  </mc:AlternateContent>
  <xr:revisionPtr revIDLastSave="0" documentId="8_{FD454496-665F-4F64-9611-2FB8D8259E58}" xr6:coauthVersionLast="45" xr6:coauthVersionMax="45" xr10:uidLastSave="{00000000-0000-0000-0000-000000000000}"/>
  <bookViews>
    <workbookView xWindow="3120" yWindow="1605" windowWidth="22215" windowHeight="14595" xr2:uid="{E21B0D68-04A6-4BED-9035-A43F01AC8AE7}"/>
  </bookViews>
  <sheets>
    <sheet name="30 by 30 (Table 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H20" i="1"/>
  <c r="G20" i="1"/>
  <c r="F20" i="1"/>
  <c r="E20" i="1"/>
  <c r="D20" i="1"/>
  <c r="C20" i="1"/>
  <c r="B20" i="1"/>
  <c r="N20" i="1" s="1"/>
  <c r="N19" i="1"/>
  <c r="N18" i="1"/>
  <c r="N17" i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N15" i="1"/>
  <c r="N14" i="1"/>
  <c r="N13" i="1"/>
  <c r="M12" i="1"/>
  <c r="M5" i="1" s="1"/>
  <c r="M6" i="1" s="1"/>
  <c r="L12" i="1"/>
  <c r="K12" i="1"/>
  <c r="K5" i="1" s="1"/>
  <c r="K6" i="1" s="1"/>
  <c r="J12" i="1"/>
  <c r="J5" i="1" s="1"/>
  <c r="J6" i="1" s="1"/>
  <c r="I12" i="1"/>
  <c r="I5" i="1" s="1"/>
  <c r="I6" i="1" s="1"/>
  <c r="H12" i="1"/>
  <c r="G12" i="1"/>
  <c r="F12" i="1"/>
  <c r="E12" i="1"/>
  <c r="E5" i="1" s="1"/>
  <c r="E6" i="1" s="1"/>
  <c r="D12" i="1"/>
  <c r="C12" i="1"/>
  <c r="C5" i="1" s="1"/>
  <c r="C6" i="1" s="1"/>
  <c r="B12" i="1"/>
  <c r="N12" i="1" s="1"/>
  <c r="N11" i="1"/>
  <c r="N10" i="1"/>
  <c r="N9" i="1"/>
  <c r="L5" i="1"/>
  <c r="H5" i="1"/>
  <c r="G5" i="1"/>
  <c r="F5" i="1"/>
  <c r="D5" i="1"/>
  <c r="M4" i="1"/>
  <c r="L4" i="1"/>
  <c r="K4" i="1"/>
  <c r="J4" i="1"/>
  <c r="I4" i="1"/>
  <c r="H4" i="1"/>
  <c r="G4" i="1"/>
  <c r="F4" i="1"/>
  <c r="E4" i="1"/>
  <c r="D4" i="1"/>
  <c r="N4" i="1" s="1"/>
  <c r="N3" i="1"/>
  <c r="M3" i="1"/>
  <c r="L3" i="1"/>
  <c r="L6" i="1" s="1"/>
  <c r="K3" i="1"/>
  <c r="J3" i="1"/>
  <c r="I3" i="1"/>
  <c r="H3" i="1"/>
  <c r="H6" i="1" s="1"/>
  <c r="G3" i="1"/>
  <c r="G6" i="1" s="1"/>
  <c r="F3" i="1"/>
  <c r="F6" i="1" s="1"/>
  <c r="E3" i="1"/>
  <c r="D3" i="1"/>
  <c r="D6" i="1" s="1"/>
  <c r="C3" i="1"/>
  <c r="B3" i="1"/>
  <c r="M2" i="1"/>
  <c r="L2" i="1"/>
  <c r="K2" i="1"/>
  <c r="J2" i="1"/>
  <c r="I2" i="1"/>
  <c r="H2" i="1"/>
  <c r="G2" i="1"/>
  <c r="F2" i="1"/>
  <c r="E2" i="1"/>
  <c r="D2" i="1"/>
  <c r="C2" i="1"/>
  <c r="N2" i="1" s="1"/>
  <c r="B2" i="1"/>
  <c r="B5" i="1" l="1"/>
  <c r="N5" i="1" l="1"/>
  <c r="B6" i="1"/>
  <c r="I31" i="1" l="1"/>
  <c r="N6" i="1"/>
</calcChain>
</file>

<file path=xl/sharedStrings.xml><?xml version="1.0" encoding="utf-8"?>
<sst xmlns="http://schemas.openxmlformats.org/spreadsheetml/2006/main" count="37" uniqueCount="36">
  <si>
    <t>30 by 30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</si>
  <si>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</si>
  <si>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</si>
  <si>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</si>
  <si>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</si>
  <si>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</si>
  <si>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</si>
  <si>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</si>
  <si>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</si>
  <si>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</si>
  <si>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</si>
  <si>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Northwest Territories</t>
  </si>
  <si>
    <t>Yukon</t>
  </si>
  <si>
    <t>TOTAL</t>
  </si>
  <si>
    <t>Newly Licensed Engineers (male)</t>
  </si>
  <si>
    <t>Newly Licensed Engieners (female)</t>
  </si>
  <si>
    <t>Newly Licensed Engieners (gender unknown)</t>
  </si>
  <si>
    <t>Total Newly Licensed Engineers</t>
  </si>
  <si>
    <t>30 by 30*</t>
  </si>
  <si>
    <t>Newly Licensed Engineers Breakdown</t>
  </si>
  <si>
    <t>Newly Licensed Canadian Engineering Accreditation Board (CEAB) Trained P.Eng.'s (male)</t>
  </si>
  <si>
    <t>Newly Licensed Canadian Engineering Accreditation Board (CEAB) Trained P.Eng.'s (female)</t>
  </si>
  <si>
    <t>Newly Licensed Canadian Engineering Accreditation Board (CEAB) Trained P.Eng.'s (gender unknown)</t>
  </si>
  <si>
    <t>Total Newly Licensed Canadian Engineering Accreditation Board (CEAB) Trained P.Eng.'s</t>
  </si>
  <si>
    <t>Newly Licensed Internationally Trained P.Eng.'s (male)</t>
  </si>
  <si>
    <t>Newly Licensed Internationally Trained P.Eng.'s (female)</t>
  </si>
  <si>
    <t>Newly Licensed Internationally Trained P.Eng.'s (gender unknown)</t>
  </si>
  <si>
    <t xml:space="preserve">Total Newly Licensed Internationally Trained P.Eng.'s </t>
  </si>
  <si>
    <t>Newly Licensed P.Eng. Obtaining License by Other Route(male)</t>
  </si>
  <si>
    <t>Newly Licensed P.Eng.Obtaining License by Other Route (female)</t>
  </si>
  <si>
    <t>Newly Licensed P.Eng.Obtaining License by Other Route (gender unknown)</t>
  </si>
  <si>
    <t>Total Newly Licensed P.Eng.'s Obtaining License by Other Route</t>
  </si>
  <si>
    <t>* Percentage of Newly Licensed Engineers who are Women</t>
  </si>
  <si>
    <t>Figure 2.1 30 by 30 National Trend</t>
  </si>
  <si>
    <t xml:space="preserve"> National 30 by 30 Percentage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</si>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</sst>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textRotation="90" wrapText="1"/>
    </xf>
    <xf numFmtId="0" fontId="5" fillId="0" borderId="0" xfId="0" applyFont="1"/>
    <xf numFmtId="0" fontId="0" fillId="3" borderId="2" xfId="0" applyFill="1" applyBorder="1" applyAlignment="1">
      <alignment horizontal="left" vertical="top" wrapText="1"/>
    </xf>
    <xf numFmtId="165" fontId="0" fillId="3" borderId="2" xfId="1" applyNumberFormat="1" applyFont="1" applyFill="1" applyBorder="1" applyAlignment="1">
      <alignment horizontal="right"/>
    </xf>
    <xf numFmtId="165" fontId="1" fillId="3" borderId="2" xfId="1" applyNumberFormat="1" applyFont="1" applyFill="1" applyBorder="1" applyAlignment="1">
      <alignment horizontal="right" vertical="center"/>
    </xf>
    <xf numFmtId="165" fontId="0" fillId="0" borderId="0" xfId="0" applyNumberFormat="1"/>
    <xf numFmtId="0" fontId="3" fillId="4" borderId="2" xfId="0" applyFont="1" applyFill="1" applyBorder="1" applyAlignment="1">
      <alignment horizontal="left" vertical="top" wrapText="1"/>
    </xf>
    <xf numFmtId="165" fontId="3" fillId="4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top" wrapText="1"/>
    </xf>
    <xf numFmtId="166" fontId="1" fillId="3" borderId="2" xfId="2" applyNumberFormat="1" applyFont="1" applyFill="1" applyBorder="1" applyAlignment="1">
      <alignment horizontal="right" vertical="center" wrapText="1"/>
    </xf>
    <xf numFmtId="166" fontId="1" fillId="3" borderId="2" xfId="2" applyNumberFormat="1" applyFont="1" applyFill="1" applyBorder="1" applyAlignment="1">
      <alignment vertical="center" wrapText="1"/>
    </xf>
    <xf numFmtId="10" fontId="1" fillId="3" borderId="2" xfId="2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166" fontId="1" fillId="0" borderId="4" xfId="2" applyNumberFormat="1" applyFont="1" applyFill="1" applyBorder="1" applyAlignment="1">
      <alignment horizontal="right" vertical="center" wrapText="1"/>
    </xf>
    <xf numFmtId="166" fontId="1" fillId="0" borderId="4" xfId="2" applyNumberFormat="1" applyFont="1" applyFill="1" applyBorder="1" applyAlignment="1">
      <alignment vertical="center" wrapText="1"/>
    </xf>
    <xf numFmtId="10" fontId="1" fillId="0" borderId="5" xfId="2" applyNumberFormat="1" applyFont="1" applyFill="1" applyBorder="1" applyAlignment="1">
      <alignment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vertical="center" wrapText="1"/>
    </xf>
    <xf numFmtId="165" fontId="4" fillId="2" borderId="8" xfId="1" applyNumberFormat="1" applyFont="1" applyFill="1" applyBorder="1" applyAlignment="1">
      <alignment vertical="center" wrapText="1"/>
    </xf>
    <xf numFmtId="165" fontId="0" fillId="3" borderId="2" xfId="1" applyNumberFormat="1" applyFont="1" applyFill="1" applyBorder="1" applyAlignment="1">
      <alignment vertical="center"/>
    </xf>
    <xf numFmtId="165" fontId="3" fillId="4" borderId="2" xfId="1" applyNumberFormat="1" applyFont="1" applyFill="1" applyBorder="1" applyAlignment="1">
      <alignment vertical="center"/>
    </xf>
    <xf numFmtId="165" fontId="0" fillId="5" borderId="2" xfId="1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165" fontId="0" fillId="3" borderId="2" xfId="0" applyNumberFormat="1" applyFill="1" applyBorder="1" applyAlignment="1">
      <alignment horizontal="right" vertical="center" wrapText="1"/>
    </xf>
    <xf numFmtId="165" fontId="0" fillId="0" borderId="0" xfId="1" applyNumberFormat="1" applyFont="1" applyAlignment="1">
      <alignment horizontal="right"/>
    </xf>
    <xf numFmtId="165" fontId="6" fillId="6" borderId="9" xfId="0" applyNumberFormat="1" applyFont="1" applyFill="1" applyBorder="1" applyAlignment="1">
      <alignment vertical="center"/>
    </xf>
    <xf numFmtId="165" fontId="0" fillId="3" borderId="10" xfId="1" applyNumberFormat="1" applyFont="1" applyFill="1" applyBorder="1" applyAlignment="1">
      <alignment vertical="center"/>
    </xf>
    <xf numFmtId="165" fontId="3" fillId="4" borderId="2" xfId="0" applyNumberFormat="1" applyFont="1" applyFill="1" applyBorder="1" applyAlignment="1">
      <alignment horizontal="right" vertical="center" wrapText="1"/>
    </xf>
    <xf numFmtId="10" fontId="0" fillId="0" borderId="0" xfId="2" applyNumberFormat="1" applyFont="1"/>
    <xf numFmtId="0" fontId="0" fillId="0" borderId="0" xfId="0" applyAlignment="1">
      <alignment vertical="center"/>
    </xf>
    <xf numFmtId="165" fontId="3" fillId="4" borderId="6" xfId="1" applyNumberFormat="1" applyFont="1" applyFill="1" applyBorder="1" applyAlignment="1">
      <alignment horizontal="right" vertical="center"/>
    </xf>
    <xf numFmtId="0" fontId="3" fillId="0" borderId="0" xfId="0" applyFont="1"/>
    <xf numFmtId="165" fontId="3" fillId="0" borderId="0" xfId="0" applyNumberFormat="1" applyFont="1"/>
    <xf numFmtId="0" fontId="7" fillId="0" borderId="0" xfId="0" applyFont="1" applyAlignment="1">
      <alignment horizontal="left" vertical="top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165" fontId="2" fillId="0" borderId="0" xfId="1" applyNumberFormat="1" applyFont="1" applyFill="1" applyBorder="1" applyAlignment="1">
      <alignment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left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top"/>
    </xf>
    <xf numFmtId="10" fontId="3" fillId="3" borderId="12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National 30 by 30 Trend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20603674540682"/>
          <c:y val="0.19486111111111112"/>
          <c:w val="0.85334951881014875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'30 by 30 (Table 2)'!$I$24:$I$25</c:f>
              <c:strCache>
                <c:ptCount val="2"/>
                <c:pt idx="0">
                  <c:v>  National 30 by 30 Percentage  </c:v>
                </c:pt>
                <c:pt idx="1">
                  <c:v> 30 by 30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'30 by 30 (Table 2)'!$H$26:$H$31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'30 by 30 (Table 2)'!$I$26:$I$31</c:f>
              <c:numCache>
                <c:formatCode>0.00%</c:formatCode>
                <c:ptCount val="6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  <c:pt idx="5">
                  <c:v>0.17853503905807766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2-47F8-ADD7-9F94A32A6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731760"/>
        <c:axId val="1009749200"/>
      </c:lineChart>
      <c:catAx>
        <c:axId val="101073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749200"/>
        <c:crosses val="autoZero"/>
        <c:auto val="1"/>
        <c:lblAlgn val="ctr"/>
        <c:lblOffset val="100"/>
        <c:noMultiLvlLbl val="0"/>
      </c:catAx>
      <c:valAx>
        <c:axId val="1009749200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73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23</xdr:row>
      <xdr:rowOff>33337</xdr:rowOff>
    </xdr:from>
    <xdr:to>
      <xdr:col>4</xdr:col>
      <xdr:colOff>295274</xdr:colOff>
      <xdr:row>43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1C7EEA-3873-423B-A230-BBD938504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Membership-Tables-all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able 1)"/>
      <sheetName val="30 by 30 (Table 2)"/>
      <sheetName val="Newly Licensed (Table 3)"/>
      <sheetName val="Internal Trade Applicants"/>
      <sheetName val="Students"/>
    </sheetNames>
    <sheetDataSet>
      <sheetData sheetId="0"/>
      <sheetData sheetId="1">
        <row r="25">
          <cell r="I25" t="str">
            <v>30 by 30</v>
          </cell>
        </row>
        <row r="26">
          <cell r="H26">
            <v>2014</v>
          </cell>
          <cell r="I26">
            <v>0.17</v>
          </cell>
        </row>
        <row r="27">
          <cell r="H27">
            <v>2015</v>
          </cell>
          <cell r="I27">
            <v>0.16800000000000001</v>
          </cell>
        </row>
        <row r="28">
          <cell r="H28">
            <v>2016</v>
          </cell>
          <cell r="I28">
            <v>0.17199999999999999</v>
          </cell>
        </row>
        <row r="29">
          <cell r="H29">
            <v>2017</v>
          </cell>
          <cell r="I29">
            <v>0.18</v>
          </cell>
        </row>
        <row r="30">
          <cell r="H30">
            <v>2018</v>
          </cell>
          <cell r="I30">
            <v>0.18099999999999999</v>
          </cell>
        </row>
        <row r="31">
          <cell r="H31">
            <v>2019</v>
          </cell>
          <cell r="I31">
            <v>0.17853503905807766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677A-F6D6-483E-808D-9F254EB0B723}">
  <sheetPr>
    <pageSetUpPr fitToPage="1"/>
  </sheetPr>
  <dimension ref="A1:S31"/>
  <sheetViews>
    <sheetView tabSelected="1" zoomScale="80" zoomScaleNormal="80" workbookViewId="0">
      <selection activeCell="A11" sqref="A11"/>
    </sheetView>
  </sheetViews>
  <sheetFormatPr defaultColWidth="11.42578125" defaultRowHeight="15" x14ac:dyDescent="0.25"/>
  <cols>
    <col min="1" max="1" width="89.42578125" style="38" customWidth="1"/>
    <col min="2" max="2" width="9.140625" style="39" bestFit="1" customWidth="1"/>
    <col min="3" max="13" width="8.7109375" customWidth="1"/>
    <col min="14" max="14" width="9.5703125" customWidth="1"/>
  </cols>
  <sheetData>
    <row r="1" spans="1:16" s="3" customFormat="1" ht="11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6" ht="15" customHeight="1" thickTop="1" thickBot="1" x14ac:dyDescent="0.3">
      <c r="A2" s="4" t="s">
        <v>14</v>
      </c>
      <c r="B2" s="5">
        <f>SUM(B9,B13,B17,)</f>
        <v>757</v>
      </c>
      <c r="C2" s="5">
        <f>SUM(C9,C13,C17,)</f>
        <v>907</v>
      </c>
      <c r="D2" s="5">
        <f>SUM(D9,D13,D17,)</f>
        <v>205</v>
      </c>
      <c r="E2" s="5">
        <f t="shared" ref="E2:M2" si="0">SUM(E9,E13,E17,)</f>
        <v>134</v>
      </c>
      <c r="F2" s="5">
        <f t="shared" si="0"/>
        <v>2560</v>
      </c>
      <c r="G2" s="5">
        <f t="shared" si="0"/>
        <v>2165</v>
      </c>
      <c r="H2" s="5">
        <f t="shared" si="0"/>
        <v>229</v>
      </c>
      <c r="I2" s="5">
        <f t="shared" si="0"/>
        <v>183</v>
      </c>
      <c r="J2" s="5">
        <f t="shared" si="0"/>
        <v>12</v>
      </c>
      <c r="K2" s="5">
        <f t="shared" si="0"/>
        <v>86</v>
      </c>
      <c r="L2" s="5">
        <f t="shared" si="0"/>
        <v>12</v>
      </c>
      <c r="M2" s="5">
        <f t="shared" si="0"/>
        <v>5</v>
      </c>
      <c r="N2" s="6">
        <f>SUM(B2,C2,D2,E2,F2,G2,H2,I2,J2,K2,L2,M2)</f>
        <v>7255</v>
      </c>
      <c r="O2" s="7"/>
    </row>
    <row r="3" spans="1:16" ht="15" customHeight="1" thickTop="1" thickBot="1" x14ac:dyDescent="0.3">
      <c r="A3" s="4" t="s">
        <v>15</v>
      </c>
      <c r="B3" s="5">
        <f t="shared" ref="B3:M4" si="1">SUM(B10,B14,B18)</f>
        <v>162</v>
      </c>
      <c r="C3" s="5">
        <f t="shared" si="1"/>
        <v>227</v>
      </c>
      <c r="D3" s="5">
        <f t="shared" si="1"/>
        <v>51</v>
      </c>
      <c r="E3" s="5">
        <f t="shared" si="1"/>
        <v>28</v>
      </c>
      <c r="F3" s="5">
        <f t="shared" si="1"/>
        <v>570</v>
      </c>
      <c r="G3" s="5">
        <f t="shared" si="1"/>
        <v>425</v>
      </c>
      <c r="H3" s="5">
        <f t="shared" si="1"/>
        <v>27</v>
      </c>
      <c r="I3" s="5">
        <f t="shared" si="1"/>
        <v>59</v>
      </c>
      <c r="J3" s="5">
        <f t="shared" si="1"/>
        <v>2</v>
      </c>
      <c r="K3" s="5">
        <f t="shared" si="1"/>
        <v>24</v>
      </c>
      <c r="L3" s="5">
        <f t="shared" si="1"/>
        <v>2</v>
      </c>
      <c r="M3" s="5">
        <f t="shared" si="1"/>
        <v>0</v>
      </c>
      <c r="N3" s="6">
        <f>SUM(B3,C3,D3,E3,F3,G3,H3,I3,J3,K3,L3,M3)</f>
        <v>1577</v>
      </c>
    </row>
    <row r="4" spans="1:16" ht="16.5" thickTop="1" thickBot="1" x14ac:dyDescent="0.3">
      <c r="A4" s="4" t="s">
        <v>16</v>
      </c>
      <c r="B4" s="5">
        <v>0</v>
      </c>
      <c r="C4" s="5">
        <v>0</v>
      </c>
      <c r="D4" s="5">
        <f>SUM(D11,D15,D20)</f>
        <v>1</v>
      </c>
      <c r="E4" s="5">
        <f>SUM(E11,E15,E19)</f>
        <v>0</v>
      </c>
      <c r="F4" s="5">
        <f t="shared" si="1"/>
        <v>0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0</v>
      </c>
      <c r="M4" s="5">
        <f t="shared" si="1"/>
        <v>0</v>
      </c>
      <c r="N4" s="6">
        <f>SUM(B4,C4,D4,E4,F4,G4,H4,I4,J4,K4,L4,M4)</f>
        <v>1</v>
      </c>
    </row>
    <row r="5" spans="1:16" ht="15" customHeight="1" thickTop="1" thickBot="1" x14ac:dyDescent="0.3">
      <c r="A5" s="8" t="s">
        <v>17</v>
      </c>
      <c r="B5" s="9">
        <f t="shared" ref="B5:C5" si="2">SUM(B12,B16,B20)</f>
        <v>919</v>
      </c>
      <c r="C5" s="9">
        <f t="shared" si="2"/>
        <v>1134</v>
      </c>
      <c r="D5" s="9">
        <f>SUM(D12,D16,D20)</f>
        <v>257</v>
      </c>
      <c r="E5" s="9">
        <f t="shared" ref="E5:M5" si="3">SUM(E12,E16,E20)</f>
        <v>162</v>
      </c>
      <c r="F5" s="9">
        <f t="shared" si="3"/>
        <v>3130</v>
      </c>
      <c r="G5" s="9">
        <f t="shared" si="3"/>
        <v>2590</v>
      </c>
      <c r="H5" s="9">
        <f t="shared" si="3"/>
        <v>256</v>
      </c>
      <c r="I5" s="9">
        <f t="shared" si="3"/>
        <v>242</v>
      </c>
      <c r="J5" s="9">
        <f t="shared" si="3"/>
        <v>14</v>
      </c>
      <c r="K5" s="9">
        <f t="shared" si="3"/>
        <v>110</v>
      </c>
      <c r="L5" s="9">
        <f t="shared" si="3"/>
        <v>14</v>
      </c>
      <c r="M5" s="9">
        <f t="shared" si="3"/>
        <v>5</v>
      </c>
      <c r="N5" s="9">
        <f>SUM(B5,C5,D5,E5,F5,G5,H5,I5,J5,K5,L5,M5)</f>
        <v>8833</v>
      </c>
    </row>
    <row r="6" spans="1:16" ht="15" customHeight="1" thickTop="1" thickBot="1" x14ac:dyDescent="0.3">
      <c r="A6" s="10" t="s">
        <v>18</v>
      </c>
      <c r="B6" s="11">
        <f t="shared" ref="B6:N6" si="4">B3/B5</f>
        <v>0.176278563656148</v>
      </c>
      <c r="C6" s="12">
        <f t="shared" si="4"/>
        <v>0.2001763668430335</v>
      </c>
      <c r="D6" s="12">
        <f t="shared" si="4"/>
        <v>0.19844357976653695</v>
      </c>
      <c r="E6" s="12">
        <f t="shared" si="4"/>
        <v>0.1728395061728395</v>
      </c>
      <c r="F6" s="12">
        <f t="shared" si="4"/>
        <v>0.18210862619808307</v>
      </c>
      <c r="G6" s="12">
        <f t="shared" si="4"/>
        <v>0.1640926640926641</v>
      </c>
      <c r="H6" s="12">
        <f t="shared" si="4"/>
        <v>0.10546875</v>
      </c>
      <c r="I6" s="12">
        <f t="shared" si="4"/>
        <v>0.24380165289256198</v>
      </c>
      <c r="J6" s="12">
        <f t="shared" si="4"/>
        <v>0.14285714285714285</v>
      </c>
      <c r="K6" s="12">
        <f t="shared" si="4"/>
        <v>0.21818181818181817</v>
      </c>
      <c r="L6" s="12">
        <f t="shared" si="4"/>
        <v>0.14285714285714285</v>
      </c>
      <c r="M6" s="12">
        <f t="shared" si="4"/>
        <v>0</v>
      </c>
      <c r="N6" s="13">
        <f t="shared" si="4"/>
        <v>0.17853503905807766</v>
      </c>
    </row>
    <row r="7" spans="1:16" ht="15.75" customHeight="1" thickTop="1" thickBot="1" x14ac:dyDescent="0.3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6" s="3" customFormat="1" ht="45" customHeight="1" thickTop="1" thickBot="1" x14ac:dyDescent="0.3">
      <c r="A8" s="18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6" ht="15" customHeight="1" thickTop="1" thickBot="1" x14ac:dyDescent="0.3">
      <c r="A9" s="4" t="s">
        <v>20</v>
      </c>
      <c r="B9" s="21">
        <v>455</v>
      </c>
      <c r="C9" s="21">
        <v>612</v>
      </c>
      <c r="D9" s="21">
        <v>132</v>
      </c>
      <c r="E9" s="21">
        <v>84</v>
      </c>
      <c r="F9" s="21">
        <v>1677</v>
      </c>
      <c r="G9" s="21">
        <v>1843</v>
      </c>
      <c r="H9" s="21">
        <v>103</v>
      </c>
      <c r="I9" s="21">
        <v>135</v>
      </c>
      <c r="J9" s="21">
        <v>12</v>
      </c>
      <c r="K9" s="21">
        <v>62</v>
      </c>
      <c r="L9" s="21">
        <v>6</v>
      </c>
      <c r="M9" s="21">
        <v>3</v>
      </c>
      <c r="N9" s="6">
        <f t="shared" ref="N9:N20" si="5">SUM(B9:M9)</f>
        <v>5124</v>
      </c>
    </row>
    <row r="10" spans="1:16" ht="15" customHeight="1" thickTop="1" thickBot="1" x14ac:dyDescent="0.3">
      <c r="A10" s="4" t="s">
        <v>21</v>
      </c>
      <c r="B10" s="21">
        <v>108</v>
      </c>
      <c r="C10" s="21">
        <v>164</v>
      </c>
      <c r="D10" s="21">
        <v>37</v>
      </c>
      <c r="E10" s="21">
        <v>20</v>
      </c>
      <c r="F10" s="21">
        <v>395</v>
      </c>
      <c r="G10" s="21">
        <v>347</v>
      </c>
      <c r="H10" s="21">
        <v>19</v>
      </c>
      <c r="I10" s="21">
        <v>52</v>
      </c>
      <c r="J10" s="21">
        <v>2</v>
      </c>
      <c r="K10" s="21">
        <v>20</v>
      </c>
      <c r="L10" s="21">
        <v>1</v>
      </c>
      <c r="M10" s="21">
        <v>0</v>
      </c>
      <c r="N10" s="6">
        <f>SUM(B10:M10)</f>
        <v>1165</v>
      </c>
    </row>
    <row r="11" spans="1:16" ht="31.5" thickTop="1" thickBot="1" x14ac:dyDescent="0.3">
      <c r="A11" s="4" t="s">
        <v>22</v>
      </c>
      <c r="B11" s="21">
        <v>0</v>
      </c>
      <c r="C11" s="21">
        <v>0</v>
      </c>
      <c r="D11" s="21">
        <v>1</v>
      </c>
      <c r="E11" s="21">
        <v>0</v>
      </c>
      <c r="F11" s="21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6">
        <f>SUM(B11:M11)</f>
        <v>1</v>
      </c>
    </row>
    <row r="12" spans="1:16" ht="15" customHeight="1" thickTop="1" thickBot="1" x14ac:dyDescent="0.3">
      <c r="A12" s="8" t="s">
        <v>23</v>
      </c>
      <c r="B12" s="22">
        <f>SUM(B9:B10)</f>
        <v>563</v>
      </c>
      <c r="C12" s="22">
        <f>SUM(C9:C10)</f>
        <v>776</v>
      </c>
      <c r="D12" s="22">
        <f>SUM(D9:D11)</f>
        <v>170</v>
      </c>
      <c r="E12" s="22">
        <f t="shared" ref="E12:M12" si="6">SUM(E9:E10)</f>
        <v>104</v>
      </c>
      <c r="F12" s="22">
        <f t="shared" si="6"/>
        <v>2072</v>
      </c>
      <c r="G12" s="22">
        <f t="shared" si="6"/>
        <v>2190</v>
      </c>
      <c r="H12" s="22">
        <f t="shared" si="6"/>
        <v>122</v>
      </c>
      <c r="I12" s="22">
        <f t="shared" si="6"/>
        <v>187</v>
      </c>
      <c r="J12" s="22">
        <f t="shared" si="6"/>
        <v>14</v>
      </c>
      <c r="K12" s="22">
        <f t="shared" si="6"/>
        <v>82</v>
      </c>
      <c r="L12" s="22">
        <f t="shared" si="6"/>
        <v>7</v>
      </c>
      <c r="M12" s="22">
        <f t="shared" si="6"/>
        <v>3</v>
      </c>
      <c r="N12" s="9">
        <f t="shared" si="5"/>
        <v>6290</v>
      </c>
    </row>
    <row r="13" spans="1:16" ht="15" customHeight="1" thickTop="1" thickBot="1" x14ac:dyDescent="0.3">
      <c r="A13" s="4" t="s">
        <v>24</v>
      </c>
      <c r="B13" s="23">
        <v>263</v>
      </c>
      <c r="C13" s="21">
        <v>295</v>
      </c>
      <c r="D13" s="24">
        <v>73</v>
      </c>
      <c r="E13" s="24">
        <v>50</v>
      </c>
      <c r="F13" s="24">
        <v>858</v>
      </c>
      <c r="G13" s="24">
        <v>306</v>
      </c>
      <c r="H13" s="24">
        <v>6</v>
      </c>
      <c r="I13" s="24">
        <v>31</v>
      </c>
      <c r="J13" s="21">
        <v>0</v>
      </c>
      <c r="K13" s="24">
        <v>24</v>
      </c>
      <c r="L13" s="24">
        <v>6</v>
      </c>
      <c r="M13" s="24">
        <v>2</v>
      </c>
      <c r="N13" s="25">
        <f t="shared" si="5"/>
        <v>1914</v>
      </c>
      <c r="P13" s="26"/>
    </row>
    <row r="14" spans="1:16" ht="15" customHeight="1" thickTop="1" thickBot="1" x14ac:dyDescent="0.3">
      <c r="A14" s="4" t="s">
        <v>25</v>
      </c>
      <c r="B14" s="23">
        <v>44</v>
      </c>
      <c r="C14" s="21">
        <v>63</v>
      </c>
      <c r="D14" s="24">
        <v>14</v>
      </c>
      <c r="E14" s="27">
        <v>8</v>
      </c>
      <c r="F14" s="21">
        <v>173</v>
      </c>
      <c r="G14" s="21">
        <v>73</v>
      </c>
      <c r="H14" s="21">
        <v>1</v>
      </c>
      <c r="I14" s="21">
        <v>4</v>
      </c>
      <c r="J14" s="21">
        <v>0</v>
      </c>
      <c r="K14" s="21">
        <v>4</v>
      </c>
      <c r="L14" s="21">
        <v>1</v>
      </c>
      <c r="M14" s="21">
        <v>0</v>
      </c>
      <c r="N14" s="25">
        <f>SUM(B14:M14)</f>
        <v>385</v>
      </c>
      <c r="P14" s="7"/>
    </row>
    <row r="15" spans="1:16" ht="16.5" thickTop="1" thickBot="1" x14ac:dyDescent="0.3">
      <c r="A15" s="4" t="s">
        <v>26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8">
        <v>0</v>
      </c>
      <c r="L15" s="28">
        <v>0</v>
      </c>
      <c r="M15" s="28">
        <v>0</v>
      </c>
      <c r="N15" s="25">
        <f>SUM(B15:M15)</f>
        <v>0</v>
      </c>
    </row>
    <row r="16" spans="1:16" ht="15" customHeight="1" thickTop="1" thickBot="1" x14ac:dyDescent="0.3">
      <c r="A16" s="8" t="s">
        <v>27</v>
      </c>
      <c r="B16" s="22">
        <f>SUM(B13:B14)</f>
        <v>307</v>
      </c>
      <c r="C16" s="22">
        <f>SUM(C13:C15)</f>
        <v>358</v>
      </c>
      <c r="D16" s="22">
        <f>SUM(D13:D15)</f>
        <v>87</v>
      </c>
      <c r="E16" s="22">
        <f>SUM(E13:E14)</f>
        <v>58</v>
      </c>
      <c r="F16" s="22">
        <f t="shared" ref="F16:M16" si="7">SUM(F13:F15)</f>
        <v>1031</v>
      </c>
      <c r="G16" s="22">
        <f t="shared" si="7"/>
        <v>379</v>
      </c>
      <c r="H16" s="22">
        <f t="shared" si="7"/>
        <v>7</v>
      </c>
      <c r="I16" s="22">
        <f t="shared" si="7"/>
        <v>35</v>
      </c>
      <c r="J16" s="22">
        <f t="shared" si="7"/>
        <v>0</v>
      </c>
      <c r="K16" s="22">
        <f t="shared" si="7"/>
        <v>28</v>
      </c>
      <c r="L16" s="22">
        <f t="shared" si="7"/>
        <v>7</v>
      </c>
      <c r="M16" s="22">
        <f t="shared" si="7"/>
        <v>2</v>
      </c>
      <c r="N16" s="29">
        <f t="shared" si="5"/>
        <v>2299</v>
      </c>
      <c r="P16" s="30"/>
    </row>
    <row r="17" spans="1:19" ht="15" customHeight="1" thickTop="1" thickBot="1" x14ac:dyDescent="0.3">
      <c r="A17" s="4" t="s">
        <v>28</v>
      </c>
      <c r="B17" s="21">
        <v>39</v>
      </c>
      <c r="C17" s="21">
        <v>0</v>
      </c>
      <c r="D17" s="21">
        <v>0</v>
      </c>
      <c r="E17" s="21">
        <v>0</v>
      </c>
      <c r="F17" s="21">
        <v>25</v>
      </c>
      <c r="G17" s="21">
        <v>16</v>
      </c>
      <c r="H17" s="21">
        <v>120</v>
      </c>
      <c r="I17" s="21">
        <v>17</v>
      </c>
      <c r="J17" s="21">
        <v>0</v>
      </c>
      <c r="K17" s="21">
        <v>0</v>
      </c>
      <c r="L17" s="21">
        <v>0</v>
      </c>
      <c r="M17" s="21">
        <v>0</v>
      </c>
      <c r="N17" s="25">
        <f t="shared" si="5"/>
        <v>217</v>
      </c>
      <c r="P17" s="7"/>
      <c r="S17" s="31"/>
    </row>
    <row r="18" spans="1:19" ht="15" customHeight="1" thickTop="1" thickBot="1" x14ac:dyDescent="0.3">
      <c r="A18" s="4" t="s">
        <v>29</v>
      </c>
      <c r="B18" s="21">
        <v>10</v>
      </c>
      <c r="C18" s="21">
        <v>0</v>
      </c>
      <c r="D18" s="21">
        <v>0</v>
      </c>
      <c r="E18" s="21">
        <v>0</v>
      </c>
      <c r="F18" s="21">
        <v>2</v>
      </c>
      <c r="G18" s="21">
        <v>5</v>
      </c>
      <c r="H18" s="21">
        <v>7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5">
        <f>SUM(B18:M18)</f>
        <v>27</v>
      </c>
      <c r="P18" s="7"/>
    </row>
    <row r="19" spans="1:19" ht="16.5" thickTop="1" thickBot="1" x14ac:dyDescent="0.3">
      <c r="A19" s="4" t="s">
        <v>30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5">
        <f>SUM(B19:M19)</f>
        <v>0</v>
      </c>
    </row>
    <row r="20" spans="1:19" s="33" customFormat="1" ht="15" customHeight="1" thickTop="1" thickBot="1" x14ac:dyDescent="0.3">
      <c r="A20" s="8" t="s">
        <v>31</v>
      </c>
      <c r="B20" s="22">
        <f>SUM(B17:B18)</f>
        <v>49</v>
      </c>
      <c r="C20" s="22">
        <f>SUM(C17:C19)</f>
        <v>0</v>
      </c>
      <c r="D20" s="22">
        <f>SUM(D17:D19)</f>
        <v>0</v>
      </c>
      <c r="E20" s="22">
        <f>SUM(E17:E18)</f>
        <v>0</v>
      </c>
      <c r="F20" s="22">
        <f t="shared" ref="F20:M20" si="8">SUM(F17:F19)</f>
        <v>27</v>
      </c>
      <c r="G20" s="22">
        <f t="shared" si="8"/>
        <v>21</v>
      </c>
      <c r="H20" s="22">
        <f t="shared" si="8"/>
        <v>127</v>
      </c>
      <c r="I20" s="22">
        <f t="shared" si="8"/>
        <v>20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32">
        <f t="shared" si="5"/>
        <v>244</v>
      </c>
      <c r="P20" s="34"/>
    </row>
    <row r="21" spans="1:19" ht="15" customHeight="1" thickTop="1" x14ac:dyDescent="0.25">
      <c r="A21" s="35" t="s">
        <v>32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P21" s="7"/>
    </row>
    <row r="22" spans="1:19" ht="15" customHeight="1" x14ac:dyDescent="0.25"/>
    <row r="23" spans="1:19" ht="15" customHeight="1" x14ac:dyDescent="0.25">
      <c r="A23" s="38" t="s">
        <v>33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9" ht="52.5" customHeight="1" thickBot="1" x14ac:dyDescent="0.3">
      <c r="H24" s="41" t="s">
        <v>34</v>
      </c>
      <c r="I24" s="42"/>
      <c r="J24" s="42"/>
    </row>
    <row r="25" spans="1:19" ht="15" customHeight="1" thickBot="1" x14ac:dyDescent="0.3">
      <c r="H25" s="43" t="s">
        <v>35</v>
      </c>
      <c r="I25" s="44" t="s">
        <v>0</v>
      </c>
      <c r="J25" s="44"/>
    </row>
    <row r="26" spans="1:19" ht="15" customHeight="1" thickBot="1" x14ac:dyDescent="0.3">
      <c r="H26" s="45">
        <v>2014</v>
      </c>
      <c r="I26" s="46">
        <v>0.17</v>
      </c>
      <c r="J26" s="46"/>
    </row>
    <row r="27" spans="1:19" ht="15" customHeight="1" thickBot="1" x14ac:dyDescent="0.3">
      <c r="H27" s="45">
        <v>2015</v>
      </c>
      <c r="I27" s="46">
        <v>0.16800000000000001</v>
      </c>
      <c r="J27" s="46"/>
    </row>
    <row r="28" spans="1:19" ht="15" customHeight="1" thickBot="1" x14ac:dyDescent="0.3">
      <c r="H28" s="45">
        <v>2016</v>
      </c>
      <c r="I28" s="46">
        <v>0.17199999999999999</v>
      </c>
      <c r="J28" s="46"/>
    </row>
    <row r="29" spans="1:19" ht="15" customHeight="1" thickBot="1" x14ac:dyDescent="0.3">
      <c r="H29" s="45">
        <v>2017</v>
      </c>
      <c r="I29" s="46">
        <v>0.18</v>
      </c>
      <c r="J29" s="46"/>
    </row>
    <row r="30" spans="1:19" ht="15" customHeight="1" thickBot="1" x14ac:dyDescent="0.3">
      <c r="H30" s="45">
        <v>2018</v>
      </c>
      <c r="I30" s="46">
        <v>0.18099999999999999</v>
      </c>
      <c r="J30" s="46"/>
    </row>
    <row r="31" spans="1:19" ht="15.75" thickBot="1" x14ac:dyDescent="0.3">
      <c r="H31" s="45">
        <v>2019</v>
      </c>
      <c r="I31" s="46">
        <f>N3/N5</f>
        <v>0.17853503905807766</v>
      </c>
      <c r="J31" s="46"/>
    </row>
  </sheetData>
  <mergeCells count="8">
    <mergeCell ref="I30:J30"/>
    <mergeCell ref="I31:J31"/>
    <mergeCell ref="H24:J24"/>
    <mergeCell ref="I25:J25"/>
    <mergeCell ref="I26:J26"/>
    <mergeCell ref="I27:J27"/>
    <mergeCell ref="I28:J28"/>
    <mergeCell ref="I29:J29"/>
  </mergeCells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by 30 (Table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2020-10-20T12:58:03Z</dcterms:created>
  <dcterms:modified xsi:type="dcterms:W3CDTF">2020-10-20T12:58:39Z</dcterms:modified>
</cp:coreProperties>
</file>