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Sheet 1- Membership Categories" sheetId="1" r:id="rId1"/>
  </sheets>
  <definedNames>
    <definedName name="_xlnm.Print_Area" localSheetId="0">'Sheet 1- Membership Categories'!$A$1:$N$44</definedName>
    <definedName name="_xlnm.Print_Titles" localSheetId="0">'Sheet 1- Membership Categories'!$A:$A,'Sheet 1- Membership Categories'!$1:$1</definedName>
  </definedNames>
  <calcPr calcId="145621"/>
</workbook>
</file>

<file path=xl/calcChain.xml><?xml version="1.0" encoding="utf-8"?>
<calcChain xmlns="http://schemas.openxmlformats.org/spreadsheetml/2006/main">
  <c r="M44" i="1" l="1"/>
  <c r="J44" i="1"/>
  <c r="I44" i="1"/>
  <c r="H44" i="1"/>
  <c r="G44" i="1"/>
  <c r="F44" i="1"/>
  <c r="E44" i="1"/>
  <c r="D44" i="1"/>
  <c r="N43" i="1"/>
  <c r="N42" i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N38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N34" i="1"/>
  <c r="N36" i="1" s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N30" i="1"/>
  <c r="M28" i="1"/>
  <c r="K28" i="1"/>
  <c r="J28" i="1"/>
  <c r="G28" i="1"/>
  <c r="F28" i="1"/>
  <c r="D28" i="1"/>
  <c r="C28" i="1"/>
  <c r="B28" i="1"/>
  <c r="N27" i="1"/>
  <c r="N26" i="1"/>
  <c r="N28" i="1" s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N22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N18" i="1"/>
  <c r="N20" i="1" s="1"/>
  <c r="M16" i="1"/>
  <c r="K16" i="1"/>
  <c r="J16" i="1"/>
  <c r="H16" i="1"/>
  <c r="G16" i="1"/>
  <c r="F16" i="1"/>
  <c r="E16" i="1"/>
  <c r="C16" i="1"/>
  <c r="B16" i="1"/>
  <c r="N15" i="1"/>
  <c r="I14" i="1"/>
  <c r="I16" i="1" s="1"/>
  <c r="M12" i="1"/>
  <c r="K12" i="1"/>
  <c r="J12" i="1"/>
  <c r="I12" i="1"/>
  <c r="H12" i="1"/>
  <c r="G12" i="1"/>
  <c r="F12" i="1"/>
  <c r="E12" i="1"/>
  <c r="D12" i="1"/>
  <c r="C12" i="1"/>
  <c r="B12" i="1"/>
  <c r="N11" i="1"/>
  <c r="N10" i="1"/>
  <c r="N12" i="1" s="1"/>
  <c r="M8" i="1"/>
  <c r="K8" i="1"/>
  <c r="J8" i="1"/>
  <c r="I8" i="1"/>
  <c r="H8" i="1"/>
  <c r="G8" i="1"/>
  <c r="F8" i="1"/>
  <c r="E8" i="1"/>
  <c r="D8" i="1"/>
  <c r="C8" i="1"/>
  <c r="B8" i="1"/>
  <c r="N7" i="1"/>
  <c r="N6" i="1"/>
  <c r="M4" i="1"/>
  <c r="L4" i="1"/>
  <c r="K4" i="1"/>
  <c r="J4" i="1"/>
  <c r="I4" i="1"/>
  <c r="H4" i="1"/>
  <c r="G4" i="1"/>
  <c r="F4" i="1"/>
  <c r="E4" i="1"/>
  <c r="D4" i="1"/>
  <c r="C4" i="1"/>
  <c r="B4" i="1"/>
  <c r="N3" i="1"/>
  <c r="N2" i="1"/>
  <c r="N4" i="1" s="1"/>
  <c r="N40" i="1" l="1"/>
  <c r="N14" i="1"/>
  <c r="N16" i="1" s="1"/>
  <c r="N44" i="1"/>
  <c r="N24" i="1"/>
  <c r="N8" i="1"/>
</calcChain>
</file>

<file path=xl/sharedStrings.xml><?xml version="1.0" encoding="utf-8"?>
<sst xmlns="http://schemas.openxmlformats.org/spreadsheetml/2006/main" count="84" uniqueCount="52">
  <si>
    <t>Membership Category</t>
  </si>
  <si>
    <t>Total</t>
  </si>
  <si>
    <t>Practising P.Eng.’s (exclusive)  (male)</t>
  </si>
  <si>
    <t>Practising P.Eng.’s (exclusive)  (female)</t>
  </si>
  <si>
    <t>Newly Licensed Canadian Engineering Accreditation Board Trained P.Eng.'s (male)</t>
  </si>
  <si>
    <t>NR</t>
  </si>
  <si>
    <t>Newly Licensed Canadian Engineering Accreditation Board Trained P.Eng.'s (female)</t>
  </si>
  <si>
    <t>Newly Licensed Internationally Trained P.Eng.'s (male)</t>
  </si>
  <si>
    <t>Newly Licensed Internationally Trained P.Eng.'s (female)</t>
  </si>
  <si>
    <t xml:space="preserve">Total Newly Licensed Internationally Trained P.Eng.'s </t>
  </si>
  <si>
    <t>Agreement on Internal Trade Applicants (male)</t>
  </si>
  <si>
    <t>Agreement on Internal Trade Applicants (female)</t>
  </si>
  <si>
    <t>Total Agreement on Internal Trade Applicants</t>
  </si>
  <si>
    <t>Temporary License Holders  (male)</t>
  </si>
  <si>
    <t>Temporary License Holders (female)</t>
  </si>
  <si>
    <t>Total Temporary License Holders</t>
  </si>
  <si>
    <t>License to Practise Holders (male)</t>
  </si>
  <si>
    <t>License to Practise Holders (female)</t>
  </si>
  <si>
    <t>Total License to Practise Holders</t>
  </si>
  <si>
    <t>Total Restricted License Holders</t>
  </si>
  <si>
    <t>Restricted License Holders (male)</t>
  </si>
  <si>
    <t>Total Non-Practising P.Eng</t>
  </si>
  <si>
    <t>Restricted License Holders (female)</t>
  </si>
  <si>
    <t>Total Life Members</t>
  </si>
  <si>
    <t>Total Engineers-in-Training</t>
  </si>
  <si>
    <t xml:space="preserve">Total Engineering Students </t>
  </si>
  <si>
    <t>P.Eng, Non-Practising or Retired (male)</t>
  </si>
  <si>
    <t>P.Eng, Non-Practising or Retired (female)</t>
  </si>
  <si>
    <t>Life Members (male)</t>
  </si>
  <si>
    <t>Life Members (female)</t>
  </si>
  <si>
    <t>Engineers-in-Training (male)</t>
  </si>
  <si>
    <t>Engineers-in-Training (female)</t>
  </si>
  <si>
    <t>Engineering Students (male)</t>
  </si>
  <si>
    <t>Engineering Students (female)</t>
  </si>
  <si>
    <t>[1] Excludes Professional Engineers also accounted for in other categories such as: License to Practise Holders, Temporary License Holders, Restricted License Holders, Non-Practising P.Eng.’s, and Life Members.</t>
  </si>
  <si>
    <t xml:space="preserve">[2] Includes individuals who have received their first engineering license in Canada who are Canadian Engineering Accreditation Board graduates or internationally trained.  Does not include Agreement on Internal Trade / Inter-Association applicants or reinstatements. </t>
  </si>
  <si>
    <t xml:space="preserve">[3] Includes engineering and geoscience students, as well as individuals who perferred not to respond. </t>
  </si>
  <si>
    <r>
      <t>6821</t>
    </r>
    <r>
      <rPr>
        <b/>
        <vertAlign val="superscript"/>
        <sz val="9"/>
        <rFont val="Arial"/>
        <family val="2"/>
      </rPr>
      <t>[3]</t>
    </r>
  </si>
  <si>
    <t>APEGBC</t>
  </si>
  <si>
    <t>APEGA</t>
  </si>
  <si>
    <t>APEGS</t>
  </si>
  <si>
    <t>APEGM</t>
  </si>
  <si>
    <t>PEO</t>
  </si>
  <si>
    <t>OIQ</t>
  </si>
  <si>
    <t>Engineers Nova Scotia</t>
  </si>
  <si>
    <t>Engineers PEI</t>
  </si>
  <si>
    <t>PEGNL</t>
  </si>
  <si>
    <t>NAPEG</t>
  </si>
  <si>
    <t>APEY</t>
  </si>
  <si>
    <r>
      <t xml:space="preserve">Total Practising P.Eng.’s (exclusive) </t>
    </r>
    <r>
      <rPr>
        <b/>
        <vertAlign val="superscript"/>
        <sz val="11"/>
        <color theme="1"/>
        <rFont val="Calibri"/>
        <family val="2"/>
        <scheme val="minor"/>
      </rPr>
      <t>[1]</t>
    </r>
  </si>
  <si>
    <r>
      <t xml:space="preserve">Total Newly Licensed Canadian Engineering Accreditation Board Trained P.Eng.'s </t>
    </r>
    <r>
      <rPr>
        <b/>
        <vertAlign val="superscript"/>
        <sz val="9"/>
        <color theme="1"/>
        <rFont val="Arial"/>
        <family val="2"/>
      </rPr>
      <t>[2]</t>
    </r>
  </si>
  <si>
    <t>Engineers and Geoscientists 
New Brunswick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</si>
</sst>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5" fillId="0" borderId="5" xfId="1" applyNumberFormat="1" applyFont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164" fontId="4" fillId="0" borderId="4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4" fillId="0" borderId="5" xfId="1" applyNumberFormat="1" applyFont="1" applyBorder="1" applyAlignment="1">
      <alignment horizontal="right" vertical="center" wrapText="1"/>
    </xf>
    <xf numFmtId="164" fontId="0" fillId="0" borderId="0" xfId="1" quotePrefix="1" applyNumberFormat="1" applyFont="1"/>
    <xf numFmtId="164" fontId="0" fillId="0" borderId="0" xfId="1" applyNumberFormat="1" applyFont="1"/>
    <xf numFmtId="164" fontId="2" fillId="0" borderId="0" xfId="1" applyNumberFormat="1" applyFont="1"/>
    <xf numFmtId="164" fontId="5" fillId="0" borderId="0" xfId="1" applyNumberFormat="1" applyFont="1" applyBorder="1" applyAlignment="1">
      <alignment horizontal="right" vertical="center" wrapText="1"/>
    </xf>
    <xf numFmtId="164" fontId="4" fillId="3" borderId="4" xfId="1" applyNumberFormat="1" applyFont="1" applyFill="1" applyBorder="1" applyAlignment="1">
      <alignment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164" fontId="4" fillId="3" borderId="5" xfId="1" applyNumberFormat="1" applyFont="1" applyFill="1" applyBorder="1" applyAlignment="1">
      <alignment horizontal="right" vertical="center" wrapText="1"/>
    </xf>
    <xf numFmtId="164" fontId="5" fillId="0" borderId="4" xfId="1" applyNumberFormat="1" applyFont="1" applyBorder="1" applyAlignment="1">
      <alignment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 wrapText="1"/>
    </xf>
    <xf numFmtId="164" fontId="4" fillId="3" borderId="0" xfId="1" applyNumberFormat="1" applyFont="1" applyFill="1" applyBorder="1" applyAlignment="1">
      <alignment vertical="center" wrapText="1"/>
    </xf>
    <xf numFmtId="164" fontId="5" fillId="0" borderId="6" xfId="1" applyNumberFormat="1" applyFont="1" applyBorder="1" applyAlignment="1">
      <alignment vertical="center" wrapText="1"/>
    </xf>
    <xf numFmtId="164" fontId="5" fillId="0" borderId="7" xfId="1" applyNumberFormat="1" applyFont="1" applyBorder="1" applyAlignment="1">
      <alignment horizontal="right" vertical="center" wrapText="1"/>
    </xf>
    <xf numFmtId="164" fontId="8" fillId="0" borderId="7" xfId="1" applyNumberFormat="1" applyFont="1" applyBorder="1" applyAlignment="1">
      <alignment horizontal="right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164" fontId="6" fillId="0" borderId="0" xfId="1" applyNumberFormat="1" applyFont="1" applyAlignment="1">
      <alignment vertical="center"/>
    </xf>
    <xf numFmtId="164" fontId="3" fillId="2" borderId="2" xfId="1" applyNumberFormat="1" applyFont="1" applyFill="1" applyBorder="1" applyAlignment="1">
      <alignment horizontal="center" vertical="center" textRotation="90" wrapText="1"/>
    </xf>
    <xf numFmtId="164" fontId="3" fillId="2" borderId="3" xfId="1" applyNumberFormat="1" applyFont="1" applyFill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zoomScale="85" zoomScaleNormal="85" workbookViewId="0">
      <selection activeCell="Q5" sqref="Q5"/>
    </sheetView>
  </sheetViews>
  <sheetFormatPr defaultRowHeight="15" x14ac:dyDescent="0.25"/>
  <cols>
    <col min="1" max="1" width="41.42578125" style="8" customWidth="1"/>
    <col min="2" max="2" width="8" style="8" bestFit="1" customWidth="1"/>
    <col min="3" max="3" width="9" style="8" bestFit="1" customWidth="1"/>
    <col min="4" max="5" width="7.85546875" style="8" bestFit="1" customWidth="1"/>
    <col min="6" max="7" width="9" style="8" bestFit="1" customWidth="1"/>
    <col min="8" max="8" width="9.5703125" style="8" bestFit="1" customWidth="1"/>
    <col min="9" max="9" width="7.85546875" style="8" bestFit="1" customWidth="1"/>
    <col min="10" max="10" width="6" style="8" bestFit="1" customWidth="1"/>
    <col min="11" max="11" width="7.85546875" style="8" bestFit="1" customWidth="1"/>
    <col min="12" max="12" width="7.140625" style="8" bestFit="1" customWidth="1"/>
    <col min="13" max="13" width="6" style="8" bestFit="1" customWidth="1"/>
    <col min="14" max="14" width="9.5703125" style="8" bestFit="1" customWidth="1"/>
    <col min="15" max="16" width="9.140625" style="8"/>
    <col min="17" max="17" width="34.5703125" style="8" customWidth="1"/>
    <col min="18" max="16384" width="9.140625" style="8"/>
  </cols>
  <sheetData>
    <row r="1" spans="1:28" s="3" customFormat="1" ht="111.75" x14ac:dyDescent="0.25">
      <c r="A1" s="2" t="s">
        <v>0</v>
      </c>
      <c r="B1" s="23" t="s">
        <v>38</v>
      </c>
      <c r="C1" s="23" t="s">
        <v>39</v>
      </c>
      <c r="D1" s="23" t="s">
        <v>40</v>
      </c>
      <c r="E1" s="23" t="s">
        <v>41</v>
      </c>
      <c r="F1" s="23" t="s">
        <v>42</v>
      </c>
      <c r="G1" s="23" t="s">
        <v>43</v>
      </c>
      <c r="H1" s="23" t="s">
        <v>51</v>
      </c>
      <c r="I1" s="23" t="s">
        <v>44</v>
      </c>
      <c r="J1" s="23" t="s">
        <v>45</v>
      </c>
      <c r="K1" s="23" t="s">
        <v>46</v>
      </c>
      <c r="L1" s="23" t="s">
        <v>47</v>
      </c>
      <c r="M1" s="23" t="s">
        <v>48</v>
      </c>
      <c r="N1" s="24" t="s">
        <v>1</v>
      </c>
    </row>
    <row r="2" spans="1:28" x14ac:dyDescent="0.25">
      <c r="A2" s="4" t="s">
        <v>2</v>
      </c>
      <c r="B2" s="5">
        <v>16224</v>
      </c>
      <c r="C2" s="5">
        <v>38290</v>
      </c>
      <c r="D2" s="5">
        <v>6965</v>
      </c>
      <c r="E2" s="5">
        <v>4530</v>
      </c>
      <c r="F2" s="5">
        <v>58471</v>
      </c>
      <c r="G2" s="5">
        <v>36929</v>
      </c>
      <c r="H2" s="5">
        <v>2778</v>
      </c>
      <c r="I2" s="5">
        <v>3754</v>
      </c>
      <c r="J2" s="5">
        <v>230</v>
      </c>
      <c r="K2" s="5">
        <v>3216</v>
      </c>
      <c r="L2" s="5">
        <v>220</v>
      </c>
      <c r="M2" s="5">
        <v>704</v>
      </c>
      <c r="N2" s="6">
        <f>SUM(B2:M2)</f>
        <v>172311</v>
      </c>
      <c r="O2" s="7"/>
      <c r="P2" s="7"/>
    </row>
    <row r="3" spans="1:28" x14ac:dyDescent="0.25">
      <c r="A3" s="4" t="s">
        <v>3</v>
      </c>
      <c r="B3" s="5">
        <v>1917</v>
      </c>
      <c r="C3" s="5">
        <v>5608</v>
      </c>
      <c r="D3" s="5">
        <v>705</v>
      </c>
      <c r="E3" s="5">
        <v>449</v>
      </c>
      <c r="F3" s="5">
        <v>7814</v>
      </c>
      <c r="G3" s="5">
        <v>5966</v>
      </c>
      <c r="H3" s="5">
        <v>411</v>
      </c>
      <c r="I3" s="5">
        <v>482</v>
      </c>
      <c r="J3" s="5">
        <v>36</v>
      </c>
      <c r="K3" s="5">
        <v>364</v>
      </c>
      <c r="L3" s="5">
        <v>34</v>
      </c>
      <c r="M3" s="5">
        <v>55</v>
      </c>
      <c r="N3" s="6">
        <f>SUM(B3:M3)</f>
        <v>23841</v>
      </c>
      <c r="O3" s="7"/>
      <c r="P3" s="7"/>
    </row>
    <row r="4" spans="1:28" ht="17.25" x14ac:dyDescent="0.25">
      <c r="A4" s="9" t="s">
        <v>49</v>
      </c>
      <c r="B4" s="10">
        <f>B3+B2</f>
        <v>18141</v>
      </c>
      <c r="C4" s="10">
        <f>C3+C2</f>
        <v>43898</v>
      </c>
      <c r="D4" s="10">
        <f t="shared" ref="D4:N4" si="0">D3+D2</f>
        <v>7670</v>
      </c>
      <c r="E4" s="10">
        <f t="shared" si="0"/>
        <v>4979</v>
      </c>
      <c r="F4" s="10">
        <f t="shared" si="0"/>
        <v>66285</v>
      </c>
      <c r="G4" s="10">
        <f t="shared" si="0"/>
        <v>42895</v>
      </c>
      <c r="H4" s="10">
        <f t="shared" si="0"/>
        <v>3189</v>
      </c>
      <c r="I4" s="10">
        <f t="shared" si="0"/>
        <v>4236</v>
      </c>
      <c r="J4" s="10">
        <f t="shared" si="0"/>
        <v>266</v>
      </c>
      <c r="K4" s="10">
        <f t="shared" si="0"/>
        <v>3580</v>
      </c>
      <c r="L4" s="10">
        <f t="shared" si="0"/>
        <v>254</v>
      </c>
      <c r="M4" s="10">
        <f t="shared" si="0"/>
        <v>759</v>
      </c>
      <c r="N4" s="1">
        <f t="shared" si="0"/>
        <v>196152</v>
      </c>
      <c r="O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24" x14ac:dyDescent="0.25">
      <c r="A6" s="4" t="s">
        <v>4</v>
      </c>
      <c r="B6" s="5">
        <v>327</v>
      </c>
      <c r="C6" s="5">
        <v>1081</v>
      </c>
      <c r="D6" s="5">
        <v>168</v>
      </c>
      <c r="E6" s="5">
        <v>108</v>
      </c>
      <c r="F6" s="5">
        <v>1363</v>
      </c>
      <c r="G6" s="5">
        <v>1703</v>
      </c>
      <c r="H6" s="5">
        <v>81</v>
      </c>
      <c r="I6" s="5">
        <v>105</v>
      </c>
      <c r="J6" s="5">
        <v>9</v>
      </c>
      <c r="K6" s="5">
        <v>29</v>
      </c>
      <c r="L6" s="5" t="s">
        <v>5</v>
      </c>
      <c r="M6" s="5">
        <v>3</v>
      </c>
      <c r="N6" s="6">
        <f>SUM(B6:M6)</f>
        <v>4977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4" x14ac:dyDescent="0.25">
      <c r="A7" s="4" t="s">
        <v>6</v>
      </c>
      <c r="B7" s="5">
        <v>70</v>
      </c>
      <c r="C7" s="5">
        <v>294</v>
      </c>
      <c r="D7" s="5">
        <v>37</v>
      </c>
      <c r="E7" s="5">
        <v>28</v>
      </c>
      <c r="F7" s="5">
        <v>290</v>
      </c>
      <c r="G7" s="5">
        <v>303</v>
      </c>
      <c r="H7" s="5">
        <v>16</v>
      </c>
      <c r="I7" s="5">
        <v>23</v>
      </c>
      <c r="J7" s="5">
        <v>3</v>
      </c>
      <c r="K7" s="5">
        <v>3</v>
      </c>
      <c r="L7" s="5" t="s">
        <v>5</v>
      </c>
      <c r="M7" s="5">
        <v>1</v>
      </c>
      <c r="N7" s="6">
        <f>SUM(B7:M7)</f>
        <v>1068</v>
      </c>
    </row>
    <row r="8" spans="1:28" ht="39.75" customHeight="1" x14ac:dyDescent="0.25">
      <c r="A8" s="14" t="s">
        <v>50</v>
      </c>
      <c r="B8" s="10">
        <f>B6+B7</f>
        <v>397</v>
      </c>
      <c r="C8" s="10">
        <f>C6+C7</f>
        <v>1375</v>
      </c>
      <c r="D8" s="10">
        <f>D6+D7</f>
        <v>205</v>
      </c>
      <c r="E8" s="10">
        <f t="shared" ref="E8:K8" si="1">E6+E7</f>
        <v>136</v>
      </c>
      <c r="F8" s="10">
        <f t="shared" si="1"/>
        <v>1653</v>
      </c>
      <c r="G8" s="10">
        <f t="shared" si="1"/>
        <v>2006</v>
      </c>
      <c r="H8" s="10">
        <f t="shared" si="1"/>
        <v>97</v>
      </c>
      <c r="I8" s="10">
        <f>I6+I7</f>
        <v>128</v>
      </c>
      <c r="J8" s="10">
        <f t="shared" si="1"/>
        <v>12</v>
      </c>
      <c r="K8" s="10">
        <f t="shared" si="1"/>
        <v>32</v>
      </c>
      <c r="L8" s="10" t="s">
        <v>5</v>
      </c>
      <c r="M8" s="10">
        <f t="shared" ref="M8:N8" si="2">M6+M7</f>
        <v>4</v>
      </c>
      <c r="N8" s="1">
        <f t="shared" si="2"/>
        <v>6045</v>
      </c>
    </row>
    <row r="9" spans="1:28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28" ht="24" x14ac:dyDescent="0.25">
      <c r="A10" s="4" t="s">
        <v>7</v>
      </c>
      <c r="B10" s="5">
        <v>255</v>
      </c>
      <c r="C10" s="5">
        <v>997</v>
      </c>
      <c r="D10" s="5">
        <v>81</v>
      </c>
      <c r="E10" s="5">
        <v>27</v>
      </c>
      <c r="F10" s="5">
        <v>721</v>
      </c>
      <c r="G10" s="5">
        <v>295</v>
      </c>
      <c r="H10" s="5">
        <v>9</v>
      </c>
      <c r="I10" s="5">
        <v>30</v>
      </c>
      <c r="J10" s="5"/>
      <c r="K10" s="5">
        <v>28</v>
      </c>
      <c r="L10" s="5" t="s">
        <v>5</v>
      </c>
      <c r="M10" s="5">
        <v>4</v>
      </c>
      <c r="N10" s="6">
        <f>SUM(B10:M10)</f>
        <v>2447</v>
      </c>
    </row>
    <row r="11" spans="1:28" ht="24" x14ac:dyDescent="0.25">
      <c r="A11" s="4" t="s">
        <v>8</v>
      </c>
      <c r="B11" s="5">
        <v>46</v>
      </c>
      <c r="C11" s="5">
        <v>171</v>
      </c>
      <c r="D11" s="5">
        <v>10</v>
      </c>
      <c r="E11" s="5">
        <v>18</v>
      </c>
      <c r="F11" s="5">
        <v>112</v>
      </c>
      <c r="G11" s="5">
        <v>79</v>
      </c>
      <c r="H11" s="5">
        <v>5</v>
      </c>
      <c r="I11" s="5">
        <v>1</v>
      </c>
      <c r="J11" s="5"/>
      <c r="K11" s="5">
        <v>7</v>
      </c>
      <c r="L11" s="5" t="s">
        <v>5</v>
      </c>
      <c r="M11" s="5">
        <v>0</v>
      </c>
      <c r="N11" s="6">
        <f>SUM(B11:M11)</f>
        <v>449</v>
      </c>
    </row>
    <row r="12" spans="1:28" ht="24" x14ac:dyDescent="0.25">
      <c r="A12" s="14" t="s">
        <v>9</v>
      </c>
      <c r="B12" s="10">
        <f>B10+B11</f>
        <v>301</v>
      </c>
      <c r="C12" s="10">
        <f>C10+C11</f>
        <v>1168</v>
      </c>
      <c r="D12" s="10">
        <f>D10+D11</f>
        <v>91</v>
      </c>
      <c r="E12" s="10">
        <f t="shared" ref="E12:N12" si="3">E10+E11</f>
        <v>45</v>
      </c>
      <c r="F12" s="10">
        <f t="shared" si="3"/>
        <v>833</v>
      </c>
      <c r="G12" s="10">
        <f t="shared" si="3"/>
        <v>374</v>
      </c>
      <c r="H12" s="10">
        <f t="shared" si="3"/>
        <v>14</v>
      </c>
      <c r="I12" s="10">
        <f t="shared" si="3"/>
        <v>31</v>
      </c>
      <c r="J12" s="10">
        <f t="shared" si="3"/>
        <v>0</v>
      </c>
      <c r="K12" s="10">
        <f t="shared" si="3"/>
        <v>35</v>
      </c>
      <c r="L12" s="10" t="s">
        <v>5</v>
      </c>
      <c r="M12" s="10">
        <f t="shared" si="3"/>
        <v>4</v>
      </c>
      <c r="N12" s="1">
        <f t="shared" si="3"/>
        <v>2896</v>
      </c>
    </row>
    <row r="13" spans="1:28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1:28" x14ac:dyDescent="0.25">
      <c r="A14" s="4" t="s">
        <v>10</v>
      </c>
      <c r="B14" s="5">
        <v>733</v>
      </c>
      <c r="C14" s="5">
        <v>833</v>
      </c>
      <c r="D14" s="5" t="s">
        <v>5</v>
      </c>
      <c r="E14" s="5">
        <v>294</v>
      </c>
      <c r="F14" s="5">
        <v>557</v>
      </c>
      <c r="G14" s="5">
        <v>52</v>
      </c>
      <c r="H14" s="5">
        <v>144</v>
      </c>
      <c r="I14" s="5">
        <f>156</f>
        <v>156</v>
      </c>
      <c r="J14" s="5">
        <v>48</v>
      </c>
      <c r="K14" s="5">
        <v>307</v>
      </c>
      <c r="L14" s="5" t="s">
        <v>5</v>
      </c>
      <c r="M14" s="5">
        <v>99</v>
      </c>
      <c r="N14" s="6">
        <f>SUM(B14:M14)</f>
        <v>3223</v>
      </c>
    </row>
    <row r="15" spans="1:28" x14ac:dyDescent="0.25">
      <c r="A15" s="4" t="s">
        <v>11</v>
      </c>
      <c r="B15" s="5">
        <v>111</v>
      </c>
      <c r="C15" s="5">
        <v>105</v>
      </c>
      <c r="D15" s="5" t="s">
        <v>5</v>
      </c>
      <c r="E15" s="5">
        <v>33</v>
      </c>
      <c r="F15" s="5">
        <v>61</v>
      </c>
      <c r="G15" s="5">
        <v>9</v>
      </c>
      <c r="H15" s="5">
        <v>9</v>
      </c>
      <c r="I15" s="5">
        <v>16</v>
      </c>
      <c r="J15" s="5">
        <v>5</v>
      </c>
      <c r="K15" s="5">
        <v>23</v>
      </c>
      <c r="L15" s="5" t="s">
        <v>5</v>
      </c>
      <c r="M15" s="5">
        <v>18</v>
      </c>
      <c r="N15" s="6">
        <f>SUM(B15:M15)</f>
        <v>390</v>
      </c>
    </row>
    <row r="16" spans="1:28" x14ac:dyDescent="0.25">
      <c r="A16" s="14" t="s">
        <v>12</v>
      </c>
      <c r="B16" s="10">
        <f>B14+B15</f>
        <v>844</v>
      </c>
      <c r="C16" s="10">
        <f>C14+C15</f>
        <v>938</v>
      </c>
      <c r="D16" s="10" t="s">
        <v>5</v>
      </c>
      <c r="E16" s="10">
        <f t="shared" ref="E16:N16" si="4">E14+E15</f>
        <v>327</v>
      </c>
      <c r="F16" s="10">
        <f t="shared" si="4"/>
        <v>618</v>
      </c>
      <c r="G16" s="10">
        <f t="shared" si="4"/>
        <v>61</v>
      </c>
      <c r="H16" s="10">
        <f t="shared" si="4"/>
        <v>153</v>
      </c>
      <c r="I16" s="10">
        <f t="shared" si="4"/>
        <v>172</v>
      </c>
      <c r="J16" s="10">
        <f t="shared" si="4"/>
        <v>53</v>
      </c>
      <c r="K16" s="10">
        <f t="shared" si="4"/>
        <v>330</v>
      </c>
      <c r="L16" s="10" t="s">
        <v>5</v>
      </c>
      <c r="M16" s="10">
        <f t="shared" si="4"/>
        <v>117</v>
      </c>
      <c r="N16" s="1">
        <f t="shared" si="4"/>
        <v>3613</v>
      </c>
    </row>
    <row r="17" spans="1:27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</row>
    <row r="18" spans="1:27" x14ac:dyDescent="0.25">
      <c r="A18" s="4" t="s">
        <v>13</v>
      </c>
      <c r="B18" s="5">
        <v>501</v>
      </c>
      <c r="C18" s="5">
        <v>126</v>
      </c>
      <c r="D18" s="5">
        <v>49</v>
      </c>
      <c r="E18" s="5">
        <v>20</v>
      </c>
      <c r="F18" s="5">
        <v>93</v>
      </c>
      <c r="G18" s="5">
        <v>34</v>
      </c>
      <c r="H18" s="5">
        <v>0</v>
      </c>
      <c r="I18" s="5">
        <v>0</v>
      </c>
      <c r="J18" s="5"/>
      <c r="K18" s="5">
        <v>0</v>
      </c>
      <c r="L18" s="5">
        <v>0</v>
      </c>
      <c r="M18" s="5">
        <v>0</v>
      </c>
      <c r="N18" s="6">
        <f>SUM(B18:M18)</f>
        <v>823</v>
      </c>
    </row>
    <row r="19" spans="1:27" x14ac:dyDescent="0.25">
      <c r="A19" s="4" t="s">
        <v>14</v>
      </c>
      <c r="B19" s="5">
        <v>33</v>
      </c>
      <c r="C19" s="5">
        <v>6</v>
      </c>
      <c r="D19" s="5">
        <v>3</v>
      </c>
      <c r="E19" s="5">
        <v>0</v>
      </c>
      <c r="F19" s="5">
        <v>7</v>
      </c>
      <c r="G19" s="5">
        <v>6</v>
      </c>
      <c r="H19" s="5">
        <v>0</v>
      </c>
      <c r="I19" s="5">
        <v>0</v>
      </c>
      <c r="J19" s="5"/>
      <c r="K19" s="5">
        <v>0</v>
      </c>
      <c r="L19" s="5">
        <v>0</v>
      </c>
      <c r="M19" s="5">
        <v>0</v>
      </c>
      <c r="N19" s="6">
        <f>SUM(B19:M19)</f>
        <v>55</v>
      </c>
    </row>
    <row r="20" spans="1:27" x14ac:dyDescent="0.25">
      <c r="A20" s="14" t="s">
        <v>15</v>
      </c>
      <c r="B20" s="10">
        <f>B18+B19</f>
        <v>534</v>
      </c>
      <c r="C20" s="10">
        <f>C18+C19</f>
        <v>132</v>
      </c>
      <c r="D20" s="10">
        <f t="shared" ref="D20:N20" si="5">D18+D19</f>
        <v>52</v>
      </c>
      <c r="E20" s="10">
        <f t="shared" si="5"/>
        <v>20</v>
      </c>
      <c r="F20" s="10">
        <f t="shared" si="5"/>
        <v>100</v>
      </c>
      <c r="G20" s="10">
        <f t="shared" si="5"/>
        <v>40</v>
      </c>
      <c r="H20" s="10">
        <f t="shared" si="5"/>
        <v>0</v>
      </c>
      <c r="I20" s="10">
        <f t="shared" si="5"/>
        <v>0</v>
      </c>
      <c r="J20" s="10">
        <f t="shared" si="5"/>
        <v>0</v>
      </c>
      <c r="K20" s="10">
        <f t="shared" si="5"/>
        <v>0</v>
      </c>
      <c r="L20" s="10">
        <f t="shared" si="5"/>
        <v>0</v>
      </c>
      <c r="M20" s="10">
        <f t="shared" si="5"/>
        <v>0</v>
      </c>
      <c r="N20" s="1">
        <f t="shared" si="5"/>
        <v>878</v>
      </c>
    </row>
    <row r="21" spans="1:27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1:27" x14ac:dyDescent="0.25">
      <c r="A22" s="4" t="s">
        <v>16</v>
      </c>
      <c r="B22" s="5">
        <v>0</v>
      </c>
      <c r="C22" s="5">
        <v>1143</v>
      </c>
      <c r="D22" s="5">
        <v>0</v>
      </c>
      <c r="E22" s="5">
        <v>0</v>
      </c>
      <c r="F22" s="5">
        <v>0</v>
      </c>
      <c r="G22" s="5">
        <v>0</v>
      </c>
      <c r="H22" s="5">
        <v>841</v>
      </c>
      <c r="I22" s="5">
        <v>0</v>
      </c>
      <c r="J22" s="5">
        <v>245</v>
      </c>
      <c r="K22" s="5">
        <v>0</v>
      </c>
      <c r="L22" s="5">
        <v>1092</v>
      </c>
      <c r="M22" s="5">
        <v>0</v>
      </c>
      <c r="N22" s="6">
        <f>SUM(B22:M22)</f>
        <v>3321</v>
      </c>
    </row>
    <row r="23" spans="1:27" x14ac:dyDescent="0.25">
      <c r="A23" s="4" t="s">
        <v>17</v>
      </c>
      <c r="B23" s="5">
        <v>0</v>
      </c>
      <c r="C23" s="5">
        <v>75</v>
      </c>
      <c r="D23" s="5">
        <v>0</v>
      </c>
      <c r="E23" s="5">
        <v>0</v>
      </c>
      <c r="F23" s="5">
        <v>0</v>
      </c>
      <c r="G23" s="5">
        <v>0</v>
      </c>
      <c r="H23" s="5">
        <v>36</v>
      </c>
      <c r="I23" s="5">
        <v>0</v>
      </c>
      <c r="J23" s="5">
        <v>21</v>
      </c>
      <c r="K23" s="5">
        <v>0</v>
      </c>
      <c r="L23" s="5">
        <v>64</v>
      </c>
      <c r="M23" s="5">
        <v>0</v>
      </c>
      <c r="N23" s="6">
        <f>SUM(B23:M23)</f>
        <v>196</v>
      </c>
    </row>
    <row r="24" spans="1:27" x14ac:dyDescent="0.25">
      <c r="A24" s="14" t="s">
        <v>18</v>
      </c>
      <c r="B24" s="10">
        <f>B22+B23</f>
        <v>0</v>
      </c>
      <c r="C24" s="10">
        <f>C22+C23</f>
        <v>1218</v>
      </c>
      <c r="D24" s="10">
        <f t="shared" ref="D24:N24" si="6">D22+D23</f>
        <v>0</v>
      </c>
      <c r="E24" s="10">
        <f t="shared" si="6"/>
        <v>0</v>
      </c>
      <c r="F24" s="10">
        <f t="shared" si="6"/>
        <v>0</v>
      </c>
      <c r="G24" s="10">
        <f t="shared" si="6"/>
        <v>0</v>
      </c>
      <c r="H24" s="10">
        <f t="shared" si="6"/>
        <v>877</v>
      </c>
      <c r="I24" s="10">
        <f t="shared" si="6"/>
        <v>0</v>
      </c>
      <c r="J24" s="10">
        <f t="shared" si="6"/>
        <v>266</v>
      </c>
      <c r="K24" s="10">
        <f t="shared" si="6"/>
        <v>0</v>
      </c>
      <c r="L24" s="10">
        <f t="shared" si="6"/>
        <v>1156</v>
      </c>
      <c r="M24" s="10">
        <f t="shared" si="6"/>
        <v>0</v>
      </c>
      <c r="N24" s="1">
        <f t="shared" si="6"/>
        <v>3517</v>
      </c>
    </row>
    <row r="25" spans="1:27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1:27" x14ac:dyDescent="0.25">
      <c r="A26" s="4" t="s">
        <v>20</v>
      </c>
      <c r="B26" s="5">
        <v>111</v>
      </c>
      <c r="C26" s="5">
        <v>430</v>
      </c>
      <c r="D26" s="5">
        <v>48</v>
      </c>
      <c r="E26" s="5" t="s">
        <v>5</v>
      </c>
      <c r="F26" s="5">
        <v>185</v>
      </c>
      <c r="G26" s="5">
        <v>81</v>
      </c>
      <c r="H26" s="5" t="s">
        <v>5</v>
      </c>
      <c r="I26" s="5" t="s">
        <v>5</v>
      </c>
      <c r="J26" s="5"/>
      <c r="K26" s="5">
        <v>7</v>
      </c>
      <c r="L26" s="5" t="s">
        <v>5</v>
      </c>
      <c r="M26" s="5">
        <v>4</v>
      </c>
      <c r="N26" s="6">
        <f>SUM(B26:M26)</f>
        <v>866</v>
      </c>
    </row>
    <row r="27" spans="1:27" x14ac:dyDescent="0.25">
      <c r="A27" s="4" t="s">
        <v>22</v>
      </c>
      <c r="B27" s="5">
        <v>7</v>
      </c>
      <c r="C27" s="5">
        <v>18</v>
      </c>
      <c r="D27" s="5">
        <v>2</v>
      </c>
      <c r="E27" s="5" t="s">
        <v>5</v>
      </c>
      <c r="F27" s="5">
        <v>20</v>
      </c>
      <c r="G27" s="5">
        <v>3</v>
      </c>
      <c r="H27" s="5" t="s">
        <v>5</v>
      </c>
      <c r="I27" s="5" t="s">
        <v>5</v>
      </c>
      <c r="J27" s="5"/>
      <c r="K27" s="5">
        <v>1</v>
      </c>
      <c r="L27" s="5" t="s">
        <v>5</v>
      </c>
      <c r="M27" s="5">
        <v>0</v>
      </c>
      <c r="N27" s="6">
        <f>SUM(B27:M27)</f>
        <v>51</v>
      </c>
    </row>
    <row r="28" spans="1:27" x14ac:dyDescent="0.25">
      <c r="A28" s="14" t="s">
        <v>19</v>
      </c>
      <c r="B28" s="10">
        <f>B26+B27</f>
        <v>118</v>
      </c>
      <c r="C28" s="10">
        <f>C26+C27</f>
        <v>448</v>
      </c>
      <c r="D28" s="10">
        <f t="shared" ref="D28:N28" si="7">D26+D27</f>
        <v>50</v>
      </c>
      <c r="E28" s="10" t="s">
        <v>5</v>
      </c>
      <c r="F28" s="10">
        <f t="shared" si="7"/>
        <v>205</v>
      </c>
      <c r="G28" s="10">
        <f t="shared" si="7"/>
        <v>84</v>
      </c>
      <c r="H28" s="10" t="s">
        <v>5</v>
      </c>
      <c r="I28" s="10" t="s">
        <v>5</v>
      </c>
      <c r="J28" s="10">
        <f t="shared" si="7"/>
        <v>0</v>
      </c>
      <c r="K28" s="10">
        <f t="shared" si="7"/>
        <v>8</v>
      </c>
      <c r="L28" s="10" t="s">
        <v>5</v>
      </c>
      <c r="M28" s="10">
        <f t="shared" si="7"/>
        <v>4</v>
      </c>
      <c r="N28" s="1">
        <f t="shared" si="7"/>
        <v>917</v>
      </c>
    </row>
    <row r="29" spans="1:27" x14ac:dyDescent="0.25">
      <c r="A29" s="11"/>
      <c r="B29" s="15"/>
      <c r="C29" s="1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27" x14ac:dyDescent="0.25">
      <c r="A30" s="4" t="s">
        <v>26</v>
      </c>
      <c r="B30" s="5">
        <v>1456</v>
      </c>
      <c r="C30" s="5">
        <v>3242</v>
      </c>
      <c r="D30" s="5">
        <v>721</v>
      </c>
      <c r="E30" s="5">
        <v>434</v>
      </c>
      <c r="F30" s="5">
        <v>13146</v>
      </c>
      <c r="G30" s="5">
        <v>4997</v>
      </c>
      <c r="H30" s="5">
        <v>227</v>
      </c>
      <c r="I30" s="5">
        <v>76</v>
      </c>
      <c r="J30" s="5">
        <v>21</v>
      </c>
      <c r="K30" s="5">
        <v>19</v>
      </c>
      <c r="L30" s="5">
        <v>57</v>
      </c>
      <c r="M30" s="5">
        <v>34</v>
      </c>
      <c r="N30" s="6">
        <f>SUM(B30:M30)</f>
        <v>24430</v>
      </c>
    </row>
    <row r="31" spans="1:27" x14ac:dyDescent="0.25">
      <c r="A31" s="4" t="s">
        <v>27</v>
      </c>
      <c r="B31" s="5">
        <v>125</v>
      </c>
      <c r="C31" s="5">
        <v>75</v>
      </c>
      <c r="D31" s="5">
        <v>95</v>
      </c>
      <c r="E31" s="5">
        <v>37</v>
      </c>
      <c r="F31" s="5">
        <v>566</v>
      </c>
      <c r="G31" s="5">
        <v>121</v>
      </c>
      <c r="H31" s="5">
        <v>7</v>
      </c>
      <c r="I31" s="5">
        <v>1</v>
      </c>
      <c r="J31" s="5">
        <v>1</v>
      </c>
      <c r="K31" s="5">
        <v>21</v>
      </c>
      <c r="L31" s="5">
        <v>7</v>
      </c>
      <c r="M31" s="5">
        <v>0</v>
      </c>
      <c r="N31" s="6">
        <f>SUM(B31:M31)</f>
        <v>1056</v>
      </c>
    </row>
    <row r="32" spans="1:27" x14ac:dyDescent="0.25">
      <c r="A32" s="14" t="s">
        <v>21</v>
      </c>
      <c r="B32" s="10">
        <f>B30+B31</f>
        <v>1581</v>
      </c>
      <c r="C32" s="10">
        <f>C30+C31</f>
        <v>3317</v>
      </c>
      <c r="D32" s="10">
        <f t="shared" ref="D32:N32" si="8">D30+D31</f>
        <v>816</v>
      </c>
      <c r="E32" s="10">
        <f t="shared" si="8"/>
        <v>471</v>
      </c>
      <c r="F32" s="10">
        <f t="shared" si="8"/>
        <v>13712</v>
      </c>
      <c r="G32" s="10">
        <f t="shared" si="8"/>
        <v>5118</v>
      </c>
      <c r="H32" s="10">
        <f t="shared" si="8"/>
        <v>234</v>
      </c>
      <c r="I32" s="10">
        <f t="shared" si="8"/>
        <v>77</v>
      </c>
      <c r="J32" s="10">
        <f t="shared" si="8"/>
        <v>22</v>
      </c>
      <c r="K32" s="10">
        <f t="shared" si="8"/>
        <v>40</v>
      </c>
      <c r="L32" s="10">
        <f t="shared" si="8"/>
        <v>64</v>
      </c>
      <c r="M32" s="10">
        <f>M31+M30</f>
        <v>34</v>
      </c>
      <c r="N32" s="1">
        <f t="shared" si="8"/>
        <v>25486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30" x14ac:dyDescent="0.25">
      <c r="A33" s="11"/>
      <c r="B33" s="1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  <c r="AB33" s="16"/>
      <c r="AC33" s="16"/>
      <c r="AD33" s="16"/>
    </row>
    <row r="34" spans="1:30" x14ac:dyDescent="0.25">
      <c r="A34" s="4" t="s">
        <v>28</v>
      </c>
      <c r="B34" s="5">
        <v>2232</v>
      </c>
      <c r="C34" s="5">
        <v>970</v>
      </c>
      <c r="D34" s="5">
        <v>729</v>
      </c>
      <c r="E34" s="5">
        <v>295</v>
      </c>
      <c r="F34" s="5">
        <v>22</v>
      </c>
      <c r="G34" s="5">
        <v>39</v>
      </c>
      <c r="H34" s="5">
        <v>537</v>
      </c>
      <c r="I34" s="5">
        <v>1017</v>
      </c>
      <c r="J34" s="5">
        <v>21</v>
      </c>
      <c r="K34" s="5">
        <v>269</v>
      </c>
      <c r="L34" s="5">
        <v>34</v>
      </c>
      <c r="M34" s="5">
        <v>2</v>
      </c>
      <c r="N34" s="6">
        <f>SUM(B34:M34)</f>
        <v>6167</v>
      </c>
    </row>
    <row r="35" spans="1:30" x14ac:dyDescent="0.25">
      <c r="A35" s="4" t="s">
        <v>29</v>
      </c>
      <c r="B35" s="5">
        <v>8</v>
      </c>
      <c r="C35" s="5">
        <v>8</v>
      </c>
      <c r="D35" s="5">
        <v>1</v>
      </c>
      <c r="E35" s="5">
        <v>2</v>
      </c>
      <c r="F35" s="5">
        <v>5</v>
      </c>
      <c r="G35" s="5">
        <v>3</v>
      </c>
      <c r="H35" s="5">
        <v>4</v>
      </c>
      <c r="I35" s="5">
        <v>7</v>
      </c>
      <c r="J35" s="5">
        <v>1</v>
      </c>
      <c r="K35" s="5">
        <v>2</v>
      </c>
      <c r="L35" s="5">
        <v>0</v>
      </c>
      <c r="M35" s="5">
        <v>0</v>
      </c>
      <c r="N35" s="6">
        <f>SUM(B35:M35)</f>
        <v>41</v>
      </c>
    </row>
    <row r="36" spans="1:30" x14ac:dyDescent="0.25">
      <c r="A36" s="14" t="s">
        <v>23</v>
      </c>
      <c r="B36" s="10">
        <f>B34+B35</f>
        <v>2240</v>
      </c>
      <c r="C36" s="10">
        <f>C34+C35</f>
        <v>978</v>
      </c>
      <c r="D36" s="10">
        <f t="shared" ref="D36:N36" si="9">D34+D35</f>
        <v>730</v>
      </c>
      <c r="E36" s="10">
        <f t="shared" si="9"/>
        <v>297</v>
      </c>
      <c r="F36" s="10">
        <f t="shared" si="9"/>
        <v>27</v>
      </c>
      <c r="G36" s="10">
        <f t="shared" si="9"/>
        <v>42</v>
      </c>
      <c r="H36" s="10">
        <f>H34+H35</f>
        <v>541</v>
      </c>
      <c r="I36" s="10">
        <f t="shared" si="9"/>
        <v>1024</v>
      </c>
      <c r="J36" s="10">
        <f t="shared" si="9"/>
        <v>22</v>
      </c>
      <c r="K36" s="10">
        <f t="shared" si="9"/>
        <v>271</v>
      </c>
      <c r="L36" s="10">
        <f t="shared" si="9"/>
        <v>34</v>
      </c>
      <c r="M36" s="10">
        <f t="shared" si="9"/>
        <v>2</v>
      </c>
      <c r="N36" s="1">
        <f t="shared" si="9"/>
        <v>6208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30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3"/>
      <c r="AB37" s="16"/>
      <c r="AC37" s="16"/>
      <c r="AD37" s="16"/>
    </row>
    <row r="38" spans="1:30" x14ac:dyDescent="0.25">
      <c r="A38" s="4" t="s">
        <v>30</v>
      </c>
      <c r="B38" s="5">
        <v>3265</v>
      </c>
      <c r="C38" s="5">
        <v>8913</v>
      </c>
      <c r="D38" s="5">
        <v>1325</v>
      </c>
      <c r="E38" s="5">
        <v>1085</v>
      </c>
      <c r="F38" s="5">
        <v>9324</v>
      </c>
      <c r="G38" s="5">
        <v>10625</v>
      </c>
      <c r="H38" s="5">
        <v>353</v>
      </c>
      <c r="I38" s="5">
        <v>538</v>
      </c>
      <c r="J38" s="5">
        <v>84</v>
      </c>
      <c r="K38" s="5">
        <v>388</v>
      </c>
      <c r="L38" s="5">
        <v>31</v>
      </c>
      <c r="M38" s="5">
        <v>23</v>
      </c>
      <c r="N38" s="6">
        <f>SUM(B38:M38)</f>
        <v>35954</v>
      </c>
    </row>
    <row r="39" spans="1:30" x14ac:dyDescent="0.25">
      <c r="A39" s="4" t="s">
        <v>31</v>
      </c>
      <c r="B39" s="5">
        <v>810</v>
      </c>
      <c r="C39" s="5">
        <v>2465</v>
      </c>
      <c r="D39" s="5">
        <v>321</v>
      </c>
      <c r="E39" s="5">
        <v>199</v>
      </c>
      <c r="F39" s="5">
        <v>2274</v>
      </c>
      <c r="G39" s="5">
        <v>2298</v>
      </c>
      <c r="H39" s="5">
        <v>76</v>
      </c>
      <c r="I39" s="5">
        <v>126</v>
      </c>
      <c r="J39" s="5">
        <v>11</v>
      </c>
      <c r="K39" s="5">
        <v>128</v>
      </c>
      <c r="L39" s="5">
        <v>14</v>
      </c>
      <c r="M39" s="5">
        <v>13</v>
      </c>
      <c r="N39" s="6">
        <f>SUM(B39:M39)</f>
        <v>8735</v>
      </c>
    </row>
    <row r="40" spans="1:30" x14ac:dyDescent="0.25">
      <c r="A40" s="14" t="s">
        <v>24</v>
      </c>
      <c r="B40" s="10">
        <f>B38+B39</f>
        <v>4075</v>
      </c>
      <c r="C40" s="10">
        <f>C38+C39</f>
        <v>11378</v>
      </c>
      <c r="D40" s="10">
        <f t="shared" ref="D40:N40" si="10">D38+D39</f>
        <v>1646</v>
      </c>
      <c r="E40" s="10">
        <f t="shared" si="10"/>
        <v>1284</v>
      </c>
      <c r="F40" s="10">
        <f t="shared" si="10"/>
        <v>11598</v>
      </c>
      <c r="G40" s="10">
        <f t="shared" si="10"/>
        <v>12923</v>
      </c>
      <c r="H40" s="10">
        <f t="shared" si="10"/>
        <v>429</v>
      </c>
      <c r="I40" s="10">
        <f t="shared" si="10"/>
        <v>664</v>
      </c>
      <c r="J40" s="10">
        <f t="shared" si="10"/>
        <v>95</v>
      </c>
      <c r="K40" s="10">
        <f t="shared" si="10"/>
        <v>516</v>
      </c>
      <c r="L40" s="10">
        <f t="shared" si="10"/>
        <v>45</v>
      </c>
      <c r="M40" s="10">
        <f t="shared" si="10"/>
        <v>36</v>
      </c>
      <c r="N40" s="1">
        <f t="shared" si="10"/>
        <v>44689</v>
      </c>
    </row>
    <row r="41" spans="1:30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AB41" s="16"/>
      <c r="AC41" s="16"/>
      <c r="AD41" s="16"/>
    </row>
    <row r="42" spans="1:30" x14ac:dyDescent="0.25">
      <c r="A42" s="4" t="s">
        <v>32</v>
      </c>
      <c r="B42" s="5" t="s">
        <v>5</v>
      </c>
      <c r="C42" s="5">
        <v>5098</v>
      </c>
      <c r="D42" s="5">
        <v>0</v>
      </c>
      <c r="E42" s="5">
        <v>349</v>
      </c>
      <c r="F42" s="5">
        <v>4581</v>
      </c>
      <c r="G42" s="5">
        <v>3040</v>
      </c>
      <c r="H42" s="5">
        <v>0</v>
      </c>
      <c r="I42" s="5">
        <v>344</v>
      </c>
      <c r="J42" s="5">
        <v>169</v>
      </c>
      <c r="K42" s="5" t="s">
        <v>5</v>
      </c>
      <c r="L42" s="5" t="s">
        <v>5</v>
      </c>
      <c r="M42" s="5">
        <v>0</v>
      </c>
      <c r="N42" s="6">
        <f>SUM(B42:M42)</f>
        <v>13581</v>
      </c>
    </row>
    <row r="43" spans="1:30" x14ac:dyDescent="0.25">
      <c r="A43" s="4" t="s">
        <v>33</v>
      </c>
      <c r="B43" s="5" t="s">
        <v>5</v>
      </c>
      <c r="C43" s="5">
        <v>1451</v>
      </c>
      <c r="D43" s="5">
        <v>0</v>
      </c>
      <c r="E43" s="5">
        <v>101</v>
      </c>
      <c r="F43" s="5">
        <v>1184</v>
      </c>
      <c r="G43" s="5">
        <v>756</v>
      </c>
      <c r="H43" s="5">
        <v>0</v>
      </c>
      <c r="I43" s="5">
        <v>92</v>
      </c>
      <c r="J43" s="5">
        <v>22</v>
      </c>
      <c r="K43" s="5" t="s">
        <v>5</v>
      </c>
      <c r="L43" s="5" t="s">
        <v>5</v>
      </c>
      <c r="M43" s="5">
        <v>0</v>
      </c>
      <c r="N43" s="6">
        <f>SUM(B43:M43)</f>
        <v>3606</v>
      </c>
    </row>
    <row r="44" spans="1:30" ht="15.75" thickBot="1" x14ac:dyDescent="0.3">
      <c r="A44" s="18" t="s">
        <v>25</v>
      </c>
      <c r="B44" s="19" t="s">
        <v>5</v>
      </c>
      <c r="C44" s="20" t="s">
        <v>37</v>
      </c>
      <c r="D44" s="20">
        <f>D42+D43</f>
        <v>0</v>
      </c>
      <c r="E44" s="20">
        <f t="shared" ref="E44:M44" si="11">E42+E43</f>
        <v>450</v>
      </c>
      <c r="F44" s="20">
        <f>F42+F43+172</f>
        <v>5937</v>
      </c>
      <c r="G44" s="19">
        <f t="shared" si="11"/>
        <v>3796</v>
      </c>
      <c r="H44" s="19">
        <f t="shared" si="11"/>
        <v>0</v>
      </c>
      <c r="I44" s="19">
        <f t="shared" si="11"/>
        <v>436</v>
      </c>
      <c r="J44" s="19">
        <f t="shared" si="11"/>
        <v>191</v>
      </c>
      <c r="K44" s="19" t="s">
        <v>5</v>
      </c>
      <c r="L44" s="19" t="s">
        <v>5</v>
      </c>
      <c r="M44" s="19">
        <f t="shared" si="11"/>
        <v>0</v>
      </c>
      <c r="N44" s="21">
        <f>N42+N43</f>
        <v>17187</v>
      </c>
    </row>
    <row r="47" spans="1:30" x14ac:dyDescent="0.25">
      <c r="A47" t="s">
        <v>34</v>
      </c>
    </row>
    <row r="48" spans="1:30" x14ac:dyDescent="0.25">
      <c r="A48" s="22" t="s">
        <v>35</v>
      </c>
    </row>
    <row r="49" spans="1:1" x14ac:dyDescent="0.25">
      <c r="A49" s="22" t="s">
        <v>36</v>
      </c>
    </row>
    <row r="50" spans="1:1" x14ac:dyDescent="0.25">
      <c r="A50" s="22"/>
    </row>
  </sheetData>
  <pageMargins left="0.23622047244094491" right="0.23622047244094491" top="0.74803149606299213" bottom="0.74803149606299213" header="0.31496062992125984" footer="0.31496062992125984"/>
  <pageSetup orientation="portrait" r:id="rId1"/>
  <ignoredErrors>
    <ignoredError sqref="F4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847D683AA48F499AA9F01CAD3F1F9B" ma:contentTypeVersion="17" ma:contentTypeDescription="Create a new document." ma:contentTypeScope="" ma:versionID="c619fff27f7f9a4bc2ead5f6ca350483">
  <xsd:schema xmlns:xsd="http://www.w3.org/2001/XMLSchema" xmlns:xs="http://www.w3.org/2001/XMLSchema" xmlns:p="http://schemas.microsoft.com/office/2006/metadata/properties" xmlns:ns2="5106176d-df31-4215-906b-feee93fdf1b0" xmlns:ns3="http://schemas.microsoft.com/sharepoint/v3/fields" xmlns:ns4="41b19b90-db65-4c86-97e0-48da0437db76" targetNamespace="http://schemas.microsoft.com/office/2006/metadata/properties" ma:root="true" ma:fieldsID="8a80f367b8085063de3dfd4b84cd5312" ns2:_="" ns3:_="" ns4:_="">
    <xsd:import namespace="5106176d-df31-4215-906b-feee93fdf1b0"/>
    <xsd:import namespace="http://schemas.microsoft.com/sharepoint/v3/fields"/>
    <xsd:import namespace="41b19b90-db65-4c86-97e0-48da0437db76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Year" minOccurs="0"/>
                <xsd:element ref="ns4:Sub_x002d_catego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6176d-df31-4215-906b-feee93fdf1b0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10" ma:taxonomy="true" ma:internalName="bc7689d2d0d44b4e9f97381cc5883e30" ma:taxonomyFieldName="Document_x0020_Type" ma:displayName="Document Type" ma:default="" ma:fieldId="{bc7689d2-d0d4-4b4e-9f97-381cc5883e30}" ma:taxonomyMulti="true" ma:sspId="cee21a0b-3d72-4199-8d41-ab3f8a7999ee" ma:termSetId="db4c85ff-7dce-45b6-913f-7ce4037611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32b17d80-b363-4b7c-a539-83401cb2b584}" ma:internalName="TaxCatchAll" ma:showField="CatchAllData" ma:web="766e237a-0da8-4cae-8733-236122b0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9" nillable="true" ma:displayName="Date Created" ma:description="The date on which this resource was created" ma:format="DateOnly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19b90-db65-4c86-97e0-48da0437db76" elementFormDefault="qualified">
    <xsd:import namespace="http://schemas.microsoft.com/office/2006/documentManagement/types"/>
    <xsd:import namespace="http://schemas.microsoft.com/office/infopath/2007/PartnerControls"/>
    <xsd:element name="Categories0" ma:index="12" nillable="true" ma:displayName="Categories" ma:list="{271a82f5-5757-4316-bd79-6cd46688ee89}" ma:internalName="Categories0" ma:showField="Title">
      <xsd:simpleType>
        <xsd:restriction base="dms:Lookup"/>
      </xsd:simpleType>
    </xsd:element>
    <xsd:element name="Year" ma:index="13" nillable="true" ma:displayName="Year" ma:internalName="Year">
      <xsd:simpleType>
        <xsd:restriction base="dms:Text">
          <xsd:maxLength value="255"/>
        </xsd:restriction>
      </xsd:simpleType>
    </xsd:element>
    <xsd:element name="Sub_x002d_categories" ma:index="14" nillable="true" ma:displayName="Sub-categories" ma:internalName="Sub_x002d_categorie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41b19b90-db65-4c86-97e0-48da0437db76">2014</Year>
    <bc7689d2d0d44b4e9f97381cc5883e30 xmlns="5106176d-df31-4215-906b-feee93fdf1b0">
      <Terms xmlns="http://schemas.microsoft.com/office/infopath/2007/PartnerControls">
        <TermInfo xmlns="http://schemas.microsoft.com/office/infopath/2007/PartnerControls">
          <TermName>Information</TermName>
          <TermId>6b2fab30-4083-4605-82a4-65237fb3dc55</TermId>
        </TermInfo>
      </Terms>
    </bc7689d2d0d44b4e9f97381cc5883e30>
    <Sub_x002d_categories xmlns="41b19b90-db65-4c86-97e0-48da0437db76" xsi:nil="true"/>
    <Categories0 xmlns="41b19b90-db65-4c86-97e0-48da0437db76">19</Categories0>
    <TaxCatchAll xmlns="5106176d-df31-4215-906b-feee93fdf1b0">
      <Value>48</Value>
    </TaxCatchAll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C9F6CCF6-9BFE-4372-B994-854E5CB7FA3C}"/>
</file>

<file path=customXml/itemProps2.xml><?xml version="1.0" encoding="utf-8"?>
<ds:datastoreItem xmlns:ds="http://schemas.openxmlformats.org/officeDocument/2006/customXml" ds:itemID="{AD59E554-8A88-44AA-9D59-D88C6CD9556F}"/>
</file>

<file path=customXml/itemProps3.xml><?xml version="1.0" encoding="utf-8"?>
<ds:datastoreItem xmlns:ds="http://schemas.openxmlformats.org/officeDocument/2006/customXml" ds:itemID="{DAEE0433-5065-422B-8E2C-5FA246CCB5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1- Membership Categories</vt:lpstr>
      <vt:lpstr>'Sheet 1- Membership Categories'!Print_Area</vt:lpstr>
      <vt:lpstr>'Sheet 1- Membership Categories'!Print_Titles</vt:lpstr>
    </vt:vector>
  </TitlesOfParts>
  <Company>Engineers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Ricci</dc:creator>
  <cp:lastModifiedBy>Jamie Ricci</cp:lastModifiedBy>
  <dcterms:created xsi:type="dcterms:W3CDTF">2015-09-22T12:32:23Z</dcterms:created>
  <dcterms:modified xsi:type="dcterms:W3CDTF">2015-10-30T16:57:00Z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0x010100D8847D683AA48F499AA9F01CAD3F1F9B</vt:lpwstr>
  </property>
  <property fmtid="{D5CDD505-2E9C-101B-9397-08002B2CF9AE}" pid="3" name="Document_x0020_Type">
    <vt:lpwstr>48;#Information|6b2fab30-4083-4605-82a4-65237fb3dc55</vt:lpwstr>
  </property>
  <property fmtid="{D5CDD505-2E9C-101B-9397-08002B2CF9AE}" pid="4" name="Document Type">
    <vt:lpwstr>48;#Information|6b2fab30-4083-4605-82a4-65237fb3dc55</vt:lpwstr>
  </property>
</Properties>
</file>